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-225" windowWidth="9540" windowHeight="4755" tabRatio="535" activeTab="9"/>
  </bookViews>
  <sheets>
    <sheet name="80-89" sheetId="12" r:id="rId1"/>
    <sheet name="90-97" sheetId="2" r:id="rId2"/>
    <sheet name="98" sheetId="5" r:id="rId3"/>
    <sheet name="99" sheetId="4" r:id="rId4"/>
    <sheet name="100" sheetId="6" r:id="rId5"/>
    <sheet name="101" sheetId="7" r:id="rId6"/>
    <sheet name="102" sheetId="8" r:id="rId7"/>
    <sheet name="103" sheetId="9" r:id="rId8"/>
    <sheet name="104" sheetId="10" r:id="rId9"/>
    <sheet name="105" sheetId="11" r:id="rId10"/>
  </sheets>
  <definedNames>
    <definedName name="_xlnm._FilterDatabase" localSheetId="8" hidden="1">'104'!$A$1:$F$177</definedName>
    <definedName name="_xlnm._FilterDatabase" localSheetId="9" hidden="1">'105'!#REF!</definedName>
    <definedName name="_xlnm.Print_Titles" localSheetId="4">'100'!$1:$3</definedName>
    <definedName name="_xlnm.Print_Titles" localSheetId="5">'101'!$1:$3</definedName>
    <definedName name="_xlnm.Print_Titles" localSheetId="6">'102'!$1:$3</definedName>
    <definedName name="_xlnm.Print_Titles" localSheetId="7">'103'!$1:$3</definedName>
    <definedName name="_xlnm.Print_Titles" localSheetId="8">'104'!$1:$3</definedName>
    <definedName name="_xlnm.Print_Titles" localSheetId="9">'105'!$1:$3</definedName>
    <definedName name="_xlnm.Print_Titles" localSheetId="0">'80-89'!$1:$2</definedName>
    <definedName name="_xlnm.Print_Titles" localSheetId="1">'90-97'!$1:$2</definedName>
    <definedName name="_xlnm.Print_Titles" localSheetId="2">'98'!$1:$3</definedName>
    <definedName name="_xlnm.Print_Titles" localSheetId="3">'99'!$1:$3</definedName>
  </definedNames>
  <calcPr calcId="145621"/>
</workbook>
</file>

<file path=xl/calcChain.xml><?xml version="1.0" encoding="utf-8"?>
<calcChain xmlns="http://schemas.openxmlformats.org/spreadsheetml/2006/main">
  <c r="AG350" i="12" l="1"/>
  <c r="AF350" i="12"/>
  <c r="AC350" i="12"/>
  <c r="X350" i="12"/>
  <c r="AJ350" i="12" s="1"/>
  <c r="W350" i="12"/>
  <c r="AI350" i="12" s="1"/>
  <c r="V350" i="12"/>
  <c r="AH350" i="12" s="1"/>
  <c r="U350" i="12"/>
  <c r="T350" i="12"/>
  <c r="S350" i="12"/>
  <c r="AE350" i="12" s="1"/>
  <c r="R350" i="12"/>
  <c r="AD350" i="12" s="1"/>
  <c r="Q350" i="12"/>
  <c r="P350" i="12"/>
  <c r="AB350" i="12" s="1"/>
  <c r="O350" i="12"/>
  <c r="AA350" i="12" s="1"/>
  <c r="AJ349" i="12"/>
  <c r="AF349" i="12"/>
  <c r="AB349" i="12"/>
  <c r="X349" i="12"/>
  <c r="W349" i="12"/>
  <c r="AI349" i="12" s="1"/>
  <c r="V349" i="12"/>
  <c r="AH349" i="12" s="1"/>
  <c r="U349" i="12"/>
  <c r="AG349" i="12" s="1"/>
  <c r="T349" i="12"/>
  <c r="S349" i="12"/>
  <c r="AE349" i="12" s="1"/>
  <c r="R349" i="12"/>
  <c r="AD349" i="12" s="1"/>
  <c r="Q349" i="12"/>
  <c r="AC349" i="12" s="1"/>
  <c r="P349" i="12"/>
  <c r="O349" i="12"/>
  <c r="AA349" i="12" s="1"/>
  <c r="AJ348" i="12"/>
  <c r="AB348" i="12"/>
  <c r="X348" i="12"/>
  <c r="W348" i="12"/>
  <c r="AI348" i="12" s="1"/>
  <c r="V348" i="12"/>
  <c r="AH348" i="12" s="1"/>
  <c r="U348" i="12"/>
  <c r="AG348" i="12" s="1"/>
  <c r="T348" i="12"/>
  <c r="AF348" i="12" s="1"/>
  <c r="S348" i="12"/>
  <c r="AE348" i="12" s="1"/>
  <c r="R348" i="12"/>
  <c r="AD348" i="12" s="1"/>
  <c r="Q348" i="12"/>
  <c r="AC348" i="12" s="1"/>
  <c r="P348" i="12"/>
  <c r="O348" i="12"/>
  <c r="AA348" i="12" s="1"/>
  <c r="Q334" i="12"/>
  <c r="AC334" i="12" s="1"/>
  <c r="Q333" i="12"/>
  <c r="AC333" i="12" s="1"/>
  <c r="Q332" i="12"/>
  <c r="AC332" i="12" s="1"/>
  <c r="Q331" i="12"/>
  <c r="AC331" i="12" s="1"/>
  <c r="Q330" i="12"/>
  <c r="AC330" i="12" s="1"/>
  <c r="Q329" i="12"/>
  <c r="AC329" i="12" s="1"/>
  <c r="Q328" i="12"/>
  <c r="AC328" i="12" s="1"/>
  <c r="Q327" i="12"/>
  <c r="AC327" i="12" s="1"/>
  <c r="Q326" i="12"/>
  <c r="AC326" i="12" s="1"/>
  <c r="AA323" i="12"/>
  <c r="P323" i="12"/>
  <c r="AB323" i="12" s="1"/>
  <c r="O323" i="12"/>
  <c r="P322" i="12"/>
  <c r="AB322" i="12" s="1"/>
  <c r="O322" i="12"/>
  <c r="AA322" i="12" s="1"/>
  <c r="P320" i="12"/>
  <c r="AB320" i="12" s="1"/>
  <c r="O320" i="12"/>
  <c r="AA320" i="12" s="1"/>
  <c r="AA319" i="12"/>
  <c r="P319" i="12"/>
  <c r="AB319" i="12" s="1"/>
  <c r="O319" i="12"/>
  <c r="R315" i="12"/>
  <c r="AD315" i="12" s="1"/>
  <c r="Q315" i="12"/>
  <c r="AC315" i="12" s="1"/>
  <c r="P315" i="12"/>
  <c r="AB315" i="12" s="1"/>
  <c r="O315" i="12"/>
  <c r="R314" i="12"/>
  <c r="AD314" i="12" s="1"/>
  <c r="Q314" i="12"/>
  <c r="AC314" i="12" s="1"/>
  <c r="P314" i="12"/>
  <c r="AB314" i="12" s="1"/>
  <c r="O314" i="12"/>
  <c r="R313" i="12"/>
  <c r="AD313" i="12" s="1"/>
  <c r="Q313" i="12"/>
  <c r="AC313" i="12" s="1"/>
  <c r="P313" i="12"/>
  <c r="AB313" i="12" s="1"/>
  <c r="O313" i="12"/>
  <c r="R312" i="12"/>
  <c r="AD312" i="12" s="1"/>
  <c r="Q312" i="12"/>
  <c r="AC312" i="12" s="1"/>
  <c r="P312" i="12"/>
  <c r="AB312" i="12" s="1"/>
  <c r="O312" i="12"/>
  <c r="R311" i="12"/>
  <c r="AD311" i="12" s="1"/>
  <c r="Q311" i="12"/>
  <c r="AC311" i="12" s="1"/>
  <c r="P311" i="12"/>
  <c r="AB311" i="12" s="1"/>
  <c r="O311" i="12"/>
  <c r="R310" i="12"/>
  <c r="AD310" i="12" s="1"/>
  <c r="Q310" i="12"/>
  <c r="AC310" i="12" s="1"/>
  <c r="P310" i="12"/>
  <c r="AB310" i="12" s="1"/>
  <c r="O310" i="12"/>
  <c r="R309" i="12"/>
  <c r="AD309" i="12" s="1"/>
  <c r="Q309" i="12"/>
  <c r="AC309" i="12" s="1"/>
  <c r="P309" i="12"/>
  <c r="AB309" i="12" s="1"/>
  <c r="O309" i="12"/>
  <c r="R308" i="12"/>
  <c r="AD308" i="12" s="1"/>
  <c r="Q308" i="12"/>
  <c r="AC308" i="12" s="1"/>
  <c r="P308" i="12"/>
  <c r="AB308" i="12" s="1"/>
  <c r="O308" i="12"/>
  <c r="R307" i="12"/>
  <c r="AD307" i="12" s="1"/>
  <c r="Q307" i="12"/>
  <c r="AC307" i="12" s="1"/>
  <c r="P307" i="12"/>
  <c r="AB307" i="12" s="1"/>
  <c r="O307" i="12"/>
  <c r="F306" i="12"/>
  <c r="R306" i="12" s="1"/>
  <c r="AD306" i="12" s="1"/>
  <c r="E306" i="12"/>
  <c r="Q306" i="12" s="1"/>
  <c r="AC306" i="12" s="1"/>
  <c r="D306" i="12"/>
  <c r="P306" i="12" s="1"/>
  <c r="AB306" i="12" s="1"/>
  <c r="C306" i="12"/>
  <c r="O306" i="12" s="1"/>
  <c r="R305" i="12"/>
  <c r="AD305" i="12" s="1"/>
  <c r="Q305" i="12"/>
  <c r="AC305" i="12" s="1"/>
  <c r="P305" i="12"/>
  <c r="AB305" i="12" s="1"/>
  <c r="O305" i="12"/>
  <c r="R304" i="12"/>
  <c r="AD304" i="12" s="1"/>
  <c r="Q304" i="12"/>
  <c r="AC304" i="12" s="1"/>
  <c r="P304" i="12"/>
  <c r="AB304" i="12" s="1"/>
  <c r="O304" i="12"/>
  <c r="R303" i="12"/>
  <c r="AD303" i="12" s="1"/>
  <c r="Q303" i="12"/>
  <c r="AC303" i="12" s="1"/>
  <c r="P303" i="12"/>
  <c r="AB303" i="12" s="1"/>
  <c r="O303" i="12"/>
  <c r="AA303" i="12" s="1"/>
  <c r="R302" i="12"/>
  <c r="AD302" i="12" s="1"/>
  <c r="Q302" i="12"/>
  <c r="AC302" i="12" s="1"/>
  <c r="P302" i="12"/>
  <c r="AB302" i="12" s="1"/>
  <c r="O302" i="12"/>
  <c r="AA302" i="12" s="1"/>
  <c r="R301" i="12"/>
  <c r="AD301" i="12" s="1"/>
  <c r="Q301" i="12"/>
  <c r="AC301" i="12" s="1"/>
  <c r="P301" i="12"/>
  <c r="AB301" i="12" s="1"/>
  <c r="O301" i="12"/>
  <c r="AA301" i="12" s="1"/>
  <c r="R300" i="12"/>
  <c r="AD300" i="12" s="1"/>
  <c r="Q300" i="12"/>
  <c r="AC300" i="12" s="1"/>
  <c r="P300" i="12"/>
  <c r="AB300" i="12" s="1"/>
  <c r="O300" i="12"/>
  <c r="AA300" i="12" s="1"/>
  <c r="R299" i="12"/>
  <c r="AD299" i="12" s="1"/>
  <c r="Q299" i="12"/>
  <c r="AC299" i="12" s="1"/>
  <c r="P299" i="12"/>
  <c r="AB299" i="12" s="1"/>
  <c r="O299" i="12"/>
  <c r="AA299" i="12" s="1"/>
  <c r="R298" i="12"/>
  <c r="AD298" i="12" s="1"/>
  <c r="Q298" i="12"/>
  <c r="AC298" i="12" s="1"/>
  <c r="P298" i="12"/>
  <c r="AB298" i="12" s="1"/>
  <c r="O298" i="12"/>
  <c r="AA298" i="12" s="1"/>
  <c r="R297" i="12"/>
  <c r="AD297" i="12" s="1"/>
  <c r="Q297" i="12"/>
  <c r="AC297" i="12" s="1"/>
  <c r="P297" i="12"/>
  <c r="AB297" i="12" s="1"/>
  <c r="O297" i="12"/>
  <c r="AA297" i="12" s="1"/>
  <c r="F296" i="12"/>
  <c r="R296" i="12" s="1"/>
  <c r="AD296" i="12" s="1"/>
  <c r="E296" i="12"/>
  <c r="Q296" i="12" s="1"/>
  <c r="AC296" i="12" s="1"/>
  <c r="D296" i="12"/>
  <c r="P296" i="12" s="1"/>
  <c r="AB296" i="12" s="1"/>
  <c r="C296" i="12"/>
  <c r="O296" i="12" s="1"/>
  <c r="AA296" i="12" s="1"/>
  <c r="R295" i="12"/>
  <c r="AD295" i="12" s="1"/>
  <c r="Q295" i="12"/>
  <c r="AC295" i="12" s="1"/>
  <c r="P295" i="12"/>
  <c r="AB295" i="12" s="1"/>
  <c r="O295" i="12"/>
  <c r="AA295" i="12" s="1"/>
  <c r="R294" i="12"/>
  <c r="AD294" i="12" s="1"/>
  <c r="Q294" i="12"/>
  <c r="AC294" i="12" s="1"/>
  <c r="P294" i="12"/>
  <c r="AB294" i="12" s="1"/>
  <c r="O294" i="12"/>
  <c r="AA294" i="12" s="1"/>
  <c r="R293" i="12"/>
  <c r="AD293" i="12" s="1"/>
  <c r="Q293" i="12"/>
  <c r="AC293" i="12" s="1"/>
  <c r="P293" i="12"/>
  <c r="AB293" i="12" s="1"/>
  <c r="O293" i="12"/>
  <c r="AA293" i="12" s="1"/>
  <c r="R292" i="12"/>
  <c r="AD292" i="12" s="1"/>
  <c r="Q292" i="12"/>
  <c r="AC292" i="12" s="1"/>
  <c r="P292" i="12"/>
  <c r="AB292" i="12" s="1"/>
  <c r="O292" i="12"/>
  <c r="AA292" i="12" s="1"/>
  <c r="R291" i="12"/>
  <c r="AD291" i="12" s="1"/>
  <c r="Q291" i="12"/>
  <c r="AC291" i="12" s="1"/>
  <c r="P291" i="12"/>
  <c r="AB291" i="12" s="1"/>
  <c r="O291" i="12"/>
  <c r="AA291" i="12" s="1"/>
  <c r="R290" i="12"/>
  <c r="AD290" i="12" s="1"/>
  <c r="Q290" i="12"/>
  <c r="AC290" i="12" s="1"/>
  <c r="P290" i="12"/>
  <c r="AB290" i="12" s="1"/>
  <c r="O290" i="12"/>
  <c r="AA290" i="12" s="1"/>
  <c r="R289" i="12"/>
  <c r="AD289" i="12" s="1"/>
  <c r="Q289" i="12"/>
  <c r="AC289" i="12" s="1"/>
  <c r="P289" i="12"/>
  <c r="AB289" i="12" s="1"/>
  <c r="O289" i="12"/>
  <c r="AA289" i="12" s="1"/>
  <c r="R288" i="12"/>
  <c r="AD288" i="12" s="1"/>
  <c r="Q288" i="12"/>
  <c r="AC288" i="12" s="1"/>
  <c r="P288" i="12"/>
  <c r="AB288" i="12" s="1"/>
  <c r="O288" i="12"/>
  <c r="AA288" i="12" s="1"/>
  <c r="R287" i="12"/>
  <c r="AD287" i="12" s="1"/>
  <c r="Q287" i="12"/>
  <c r="AC287" i="12" s="1"/>
  <c r="P287" i="12"/>
  <c r="AB287" i="12" s="1"/>
  <c r="O287" i="12"/>
  <c r="AA287" i="12" s="1"/>
  <c r="F286" i="12"/>
  <c r="R286" i="12" s="1"/>
  <c r="AD286" i="12" s="1"/>
  <c r="E286" i="12"/>
  <c r="Q286" i="12" s="1"/>
  <c r="AC286" i="12" s="1"/>
  <c r="D286" i="12"/>
  <c r="P286" i="12" s="1"/>
  <c r="AB286" i="12" s="1"/>
  <c r="C286" i="12"/>
  <c r="O286" i="12" s="1"/>
  <c r="AA286" i="12" s="1"/>
  <c r="R285" i="12"/>
  <c r="AD285" i="12" s="1"/>
  <c r="Q285" i="12"/>
  <c r="AC285" i="12" s="1"/>
  <c r="P285" i="12"/>
  <c r="AB285" i="12" s="1"/>
  <c r="O285" i="12"/>
  <c r="AA285" i="12" s="1"/>
  <c r="R284" i="12"/>
  <c r="AD284" i="12" s="1"/>
  <c r="Q284" i="12"/>
  <c r="AC284" i="12" s="1"/>
  <c r="P284" i="12"/>
  <c r="AB284" i="12" s="1"/>
  <c r="O284" i="12"/>
  <c r="AA284" i="12" s="1"/>
  <c r="R283" i="12"/>
  <c r="AD283" i="12" s="1"/>
  <c r="Q283" i="12"/>
  <c r="AC283" i="12" s="1"/>
  <c r="P283" i="12"/>
  <c r="AB283" i="12" s="1"/>
  <c r="O283" i="12"/>
  <c r="AA283" i="12" s="1"/>
  <c r="R282" i="12"/>
  <c r="AD282" i="12" s="1"/>
  <c r="Q282" i="12"/>
  <c r="AC282" i="12" s="1"/>
  <c r="P282" i="12"/>
  <c r="AB282" i="12" s="1"/>
  <c r="O282" i="12"/>
  <c r="AA282" i="12" s="1"/>
  <c r="R281" i="12"/>
  <c r="AD281" i="12" s="1"/>
  <c r="Q281" i="12"/>
  <c r="AC281" i="12" s="1"/>
  <c r="P281" i="12"/>
  <c r="AB281" i="12" s="1"/>
  <c r="O281" i="12"/>
  <c r="AA281" i="12" s="1"/>
  <c r="R280" i="12"/>
  <c r="AD280" i="12" s="1"/>
  <c r="Q280" i="12"/>
  <c r="AC280" i="12" s="1"/>
  <c r="P280" i="12"/>
  <c r="AB280" i="12" s="1"/>
  <c r="O280" i="12"/>
  <c r="AA280" i="12" s="1"/>
  <c r="R279" i="12"/>
  <c r="AD279" i="12" s="1"/>
  <c r="Q279" i="12"/>
  <c r="AC279" i="12" s="1"/>
  <c r="P279" i="12"/>
  <c r="AB279" i="12" s="1"/>
  <c r="O279" i="12"/>
  <c r="AA279" i="12" s="1"/>
  <c r="R278" i="12"/>
  <c r="AD278" i="12" s="1"/>
  <c r="Q278" i="12"/>
  <c r="AC278" i="12" s="1"/>
  <c r="P278" i="12"/>
  <c r="AB278" i="12" s="1"/>
  <c r="O278" i="12"/>
  <c r="AA278" i="12" s="1"/>
  <c r="R277" i="12"/>
  <c r="AD277" i="12" s="1"/>
  <c r="Q277" i="12"/>
  <c r="AC277" i="12" s="1"/>
  <c r="P277" i="12"/>
  <c r="AB277" i="12" s="1"/>
  <c r="O277" i="12"/>
  <c r="AA277" i="12" s="1"/>
  <c r="F276" i="12"/>
  <c r="R276" i="12" s="1"/>
  <c r="AD276" i="12" s="1"/>
  <c r="E276" i="12"/>
  <c r="Q276" i="12" s="1"/>
  <c r="AC276" i="12" s="1"/>
  <c r="D276" i="12"/>
  <c r="P276" i="12" s="1"/>
  <c r="AB276" i="12" s="1"/>
  <c r="C276" i="12"/>
  <c r="O276" i="12" s="1"/>
  <c r="AA276" i="12" s="1"/>
  <c r="R275" i="12"/>
  <c r="AD275" i="12" s="1"/>
  <c r="Q275" i="12"/>
  <c r="AC275" i="12" s="1"/>
  <c r="P275" i="12"/>
  <c r="AB275" i="12" s="1"/>
  <c r="O275" i="12"/>
  <c r="AA275" i="12" s="1"/>
  <c r="AB274" i="12"/>
  <c r="R274" i="12"/>
  <c r="AD274" i="12" s="1"/>
  <c r="Q274" i="12"/>
  <c r="AC274" i="12" s="1"/>
  <c r="P274" i="12"/>
  <c r="O274" i="12"/>
  <c r="AA274" i="12" s="1"/>
  <c r="R273" i="12"/>
  <c r="AD273" i="12" s="1"/>
  <c r="Q273" i="12"/>
  <c r="AC273" i="12" s="1"/>
  <c r="P273" i="12"/>
  <c r="AB273" i="12" s="1"/>
  <c r="O273" i="12"/>
  <c r="AA273" i="12" s="1"/>
  <c r="R272" i="12"/>
  <c r="AD272" i="12" s="1"/>
  <c r="Q272" i="12"/>
  <c r="AC272" i="12" s="1"/>
  <c r="P272" i="12"/>
  <c r="AB272" i="12" s="1"/>
  <c r="O272" i="12"/>
  <c r="AA272" i="12" s="1"/>
  <c r="AB271" i="12"/>
  <c r="R271" i="12"/>
  <c r="AD271" i="12" s="1"/>
  <c r="Q271" i="12"/>
  <c r="AC271" i="12" s="1"/>
  <c r="P271" i="12"/>
  <c r="O271" i="12"/>
  <c r="AA271" i="12" s="1"/>
  <c r="R270" i="12"/>
  <c r="AD270" i="12" s="1"/>
  <c r="Q270" i="12"/>
  <c r="AC270" i="12" s="1"/>
  <c r="P270" i="12"/>
  <c r="AB270" i="12" s="1"/>
  <c r="O270" i="12"/>
  <c r="AA270" i="12" s="1"/>
  <c r="AC269" i="12"/>
  <c r="R269" i="12"/>
  <c r="AD269" i="12" s="1"/>
  <c r="Q269" i="12"/>
  <c r="P269" i="12"/>
  <c r="AB269" i="12" s="1"/>
  <c r="O269" i="12"/>
  <c r="AA269" i="12" s="1"/>
  <c r="R268" i="12"/>
  <c r="AD268" i="12" s="1"/>
  <c r="Q268" i="12"/>
  <c r="AC268" i="12" s="1"/>
  <c r="P268" i="12"/>
  <c r="AB268" i="12" s="1"/>
  <c r="O268" i="12"/>
  <c r="AA268" i="12" s="1"/>
  <c r="AB267" i="12"/>
  <c r="R267" i="12"/>
  <c r="AD267" i="12" s="1"/>
  <c r="Q267" i="12"/>
  <c r="AC267" i="12" s="1"/>
  <c r="P267" i="12"/>
  <c r="O267" i="12"/>
  <c r="AA267" i="12" s="1"/>
  <c r="F266" i="12"/>
  <c r="R266" i="12" s="1"/>
  <c r="AD266" i="12" s="1"/>
  <c r="E266" i="12"/>
  <c r="Q266" i="12" s="1"/>
  <c r="AC266" i="12" s="1"/>
  <c r="D266" i="12"/>
  <c r="P266" i="12" s="1"/>
  <c r="AB266" i="12" s="1"/>
  <c r="C266" i="12"/>
  <c r="O266" i="12" s="1"/>
  <c r="AA266" i="12" s="1"/>
  <c r="R265" i="12"/>
  <c r="AD265" i="12" s="1"/>
  <c r="Q265" i="12"/>
  <c r="AC265" i="12" s="1"/>
  <c r="P265" i="12"/>
  <c r="AB265" i="12" s="1"/>
  <c r="O265" i="12"/>
  <c r="AA265" i="12" s="1"/>
  <c r="AC264" i="12"/>
  <c r="AB264" i="12"/>
  <c r="R264" i="12"/>
  <c r="AD264" i="12" s="1"/>
  <c r="Q264" i="12"/>
  <c r="P264" i="12"/>
  <c r="O264" i="12"/>
  <c r="AA264" i="12" s="1"/>
  <c r="R263" i="12"/>
  <c r="AD263" i="12" s="1"/>
  <c r="Q263" i="12"/>
  <c r="AC263" i="12" s="1"/>
  <c r="P263" i="12"/>
  <c r="AB263" i="12" s="1"/>
  <c r="O263" i="12"/>
  <c r="AA263" i="12" s="1"/>
  <c r="R262" i="12"/>
  <c r="AD262" i="12" s="1"/>
  <c r="Q262" i="12"/>
  <c r="AC262" i="12" s="1"/>
  <c r="P262" i="12"/>
  <c r="AB262" i="12" s="1"/>
  <c r="O262" i="12"/>
  <c r="AA262" i="12" s="1"/>
  <c r="R261" i="12"/>
  <c r="AD261" i="12" s="1"/>
  <c r="Q261" i="12"/>
  <c r="AC261" i="12" s="1"/>
  <c r="P261" i="12"/>
  <c r="AB261" i="12" s="1"/>
  <c r="O261" i="12"/>
  <c r="AA261" i="12" s="1"/>
  <c r="AC260" i="12"/>
  <c r="AB260" i="12"/>
  <c r="R260" i="12"/>
  <c r="AD260" i="12" s="1"/>
  <c r="Q260" i="12"/>
  <c r="P260" i="12"/>
  <c r="O260" i="12"/>
  <c r="AA260" i="12" s="1"/>
  <c r="R259" i="12"/>
  <c r="AD259" i="12" s="1"/>
  <c r="Q259" i="12"/>
  <c r="AC259" i="12" s="1"/>
  <c r="P259" i="12"/>
  <c r="AB259" i="12" s="1"/>
  <c r="O259" i="12"/>
  <c r="AA259" i="12" s="1"/>
  <c r="R258" i="12"/>
  <c r="AD258" i="12" s="1"/>
  <c r="Q258" i="12"/>
  <c r="AC258" i="12" s="1"/>
  <c r="P258" i="12"/>
  <c r="AB258" i="12" s="1"/>
  <c r="O258" i="12"/>
  <c r="AA258" i="12" s="1"/>
  <c r="R257" i="12"/>
  <c r="AD257" i="12" s="1"/>
  <c r="Q257" i="12"/>
  <c r="AC257" i="12" s="1"/>
  <c r="P257" i="12"/>
  <c r="AB257" i="12" s="1"/>
  <c r="O257" i="12"/>
  <c r="AA257" i="12" s="1"/>
  <c r="Q256" i="12"/>
  <c r="AC256" i="12" s="1"/>
  <c r="F256" i="12"/>
  <c r="R256" i="12" s="1"/>
  <c r="AD256" i="12" s="1"/>
  <c r="E256" i="12"/>
  <c r="D256" i="12"/>
  <c r="P256" i="12" s="1"/>
  <c r="AB256" i="12" s="1"/>
  <c r="C256" i="12"/>
  <c r="O256" i="12" s="1"/>
  <c r="AA256" i="12" s="1"/>
  <c r="AE253" i="12"/>
  <c r="AA253" i="12"/>
  <c r="X253" i="12"/>
  <c r="AJ253" i="12" s="1"/>
  <c r="W253" i="12"/>
  <c r="AI253" i="12" s="1"/>
  <c r="V253" i="12"/>
  <c r="AH253" i="12" s="1"/>
  <c r="U253" i="12"/>
  <c r="AG253" i="12" s="1"/>
  <c r="T253" i="12"/>
  <c r="AF253" i="12" s="1"/>
  <c r="S253" i="12"/>
  <c r="R253" i="12"/>
  <c r="AD253" i="12" s="1"/>
  <c r="Q253" i="12"/>
  <c r="AC253" i="12" s="1"/>
  <c r="P253" i="12"/>
  <c r="AB253" i="12" s="1"/>
  <c r="O253" i="12"/>
  <c r="AD252" i="12"/>
  <c r="X252" i="12"/>
  <c r="AJ252" i="12" s="1"/>
  <c r="W252" i="12"/>
  <c r="AI252" i="12" s="1"/>
  <c r="V252" i="12"/>
  <c r="AH252" i="12" s="1"/>
  <c r="U252" i="12"/>
  <c r="AG252" i="12" s="1"/>
  <c r="T252" i="12"/>
  <c r="AF252" i="12" s="1"/>
  <c r="S252" i="12"/>
  <c r="AE252" i="12" s="1"/>
  <c r="R252" i="12"/>
  <c r="Q252" i="12"/>
  <c r="AC252" i="12" s="1"/>
  <c r="P252" i="12"/>
  <c r="AB252" i="12" s="1"/>
  <c r="O252" i="12"/>
  <c r="AA252" i="12" s="1"/>
  <c r="AE249" i="12"/>
  <c r="AA249" i="12"/>
  <c r="X249" i="12"/>
  <c r="AJ249" i="12" s="1"/>
  <c r="W249" i="12"/>
  <c r="AI249" i="12" s="1"/>
  <c r="V249" i="12"/>
  <c r="AH249" i="12" s="1"/>
  <c r="U249" i="12"/>
  <c r="AG249" i="12" s="1"/>
  <c r="T249" i="12"/>
  <c r="AF249" i="12" s="1"/>
  <c r="S249" i="12"/>
  <c r="R249" i="12"/>
  <c r="AD249" i="12" s="1"/>
  <c r="Q249" i="12"/>
  <c r="AC249" i="12" s="1"/>
  <c r="P249" i="12"/>
  <c r="AB249" i="12" s="1"/>
  <c r="O249" i="12"/>
  <c r="AD248" i="12"/>
  <c r="X248" i="12"/>
  <c r="AJ248" i="12" s="1"/>
  <c r="W248" i="12"/>
  <c r="AI248" i="12" s="1"/>
  <c r="V248" i="12"/>
  <c r="AH248" i="12" s="1"/>
  <c r="U248" i="12"/>
  <c r="AG248" i="12" s="1"/>
  <c r="T248" i="12"/>
  <c r="AF248" i="12" s="1"/>
  <c r="S248" i="12"/>
  <c r="AE248" i="12" s="1"/>
  <c r="R248" i="12"/>
  <c r="Q248" i="12"/>
  <c r="AC248" i="12" s="1"/>
  <c r="P248" i="12"/>
  <c r="AB248" i="12" s="1"/>
  <c r="O248" i="12"/>
  <c r="AA248" i="12" s="1"/>
  <c r="X245" i="12"/>
  <c r="AJ245" i="12" s="1"/>
  <c r="W245" i="12"/>
  <c r="AI245" i="12" s="1"/>
  <c r="V245" i="12"/>
  <c r="AH245" i="12" s="1"/>
  <c r="U245" i="12"/>
  <c r="AG245" i="12" s="1"/>
  <c r="T245" i="12"/>
  <c r="AF245" i="12" s="1"/>
  <c r="S245" i="12"/>
  <c r="AE245" i="12" s="1"/>
  <c r="R245" i="12"/>
  <c r="AD245" i="12" s="1"/>
  <c r="Q245" i="12"/>
  <c r="AC245" i="12" s="1"/>
  <c r="AI244" i="12"/>
  <c r="AH244" i="12"/>
  <c r="AA244" i="12"/>
  <c r="X244" i="12"/>
  <c r="AJ244" i="12" s="1"/>
  <c r="W244" i="12"/>
  <c r="V244" i="12"/>
  <c r="U244" i="12"/>
  <c r="AG244" i="12" s="1"/>
  <c r="T244" i="12"/>
  <c r="AF244" i="12" s="1"/>
  <c r="S244" i="12"/>
  <c r="AE244" i="12" s="1"/>
  <c r="R244" i="12"/>
  <c r="AD244" i="12" s="1"/>
  <c r="Q244" i="12"/>
  <c r="AC244" i="12" s="1"/>
  <c r="P244" i="12"/>
  <c r="AB244" i="12" s="1"/>
  <c r="O244" i="12"/>
  <c r="AH243" i="12"/>
  <c r="X243" i="12"/>
  <c r="AJ243" i="12" s="1"/>
  <c r="W243" i="12"/>
  <c r="AI243" i="12" s="1"/>
  <c r="V243" i="12"/>
  <c r="U243" i="12"/>
  <c r="AG243" i="12" s="1"/>
  <c r="T243" i="12"/>
  <c r="AF243" i="12" s="1"/>
  <c r="S243" i="12"/>
  <c r="AE243" i="12" s="1"/>
  <c r="R243" i="12"/>
  <c r="AD243" i="12" s="1"/>
  <c r="Q243" i="12"/>
  <c r="AC243" i="12" s="1"/>
  <c r="P243" i="12"/>
  <c r="AB243" i="12" s="1"/>
  <c r="O243" i="12"/>
  <c r="AA243" i="12" s="1"/>
  <c r="X242" i="12"/>
  <c r="AJ242" i="12" s="1"/>
  <c r="W242" i="12"/>
  <c r="AI242" i="12" s="1"/>
  <c r="V242" i="12"/>
  <c r="AH242" i="12" s="1"/>
  <c r="U242" i="12"/>
  <c r="AG242" i="12" s="1"/>
  <c r="T242" i="12"/>
  <c r="AF242" i="12" s="1"/>
  <c r="S242" i="12"/>
  <c r="AE242" i="12" s="1"/>
  <c r="R242" i="12"/>
  <c r="AD242" i="12" s="1"/>
  <c r="Q242" i="12"/>
  <c r="AC242" i="12" s="1"/>
  <c r="P242" i="12"/>
  <c r="AB242" i="12" s="1"/>
  <c r="O242" i="12"/>
  <c r="AA242" i="12" s="1"/>
  <c r="AI241" i="12"/>
  <c r="AA241" i="12"/>
  <c r="X241" i="12"/>
  <c r="AJ241" i="12" s="1"/>
  <c r="W241" i="12"/>
  <c r="V241" i="12"/>
  <c r="AH241" i="12" s="1"/>
  <c r="U241" i="12"/>
  <c r="AG241" i="12" s="1"/>
  <c r="T241" i="12"/>
  <c r="AF241" i="12" s="1"/>
  <c r="S241" i="12"/>
  <c r="AE241" i="12" s="1"/>
  <c r="R241" i="12"/>
  <c r="AD241" i="12" s="1"/>
  <c r="Q241" i="12"/>
  <c r="AC241" i="12" s="1"/>
  <c r="P241" i="12"/>
  <c r="AB241" i="12" s="1"/>
  <c r="O241" i="12"/>
  <c r="AI240" i="12"/>
  <c r="AH240" i="12"/>
  <c r="AA240" i="12"/>
  <c r="X240" i="12"/>
  <c r="AJ240" i="12" s="1"/>
  <c r="W240" i="12"/>
  <c r="V240" i="12"/>
  <c r="U240" i="12"/>
  <c r="AG240" i="12" s="1"/>
  <c r="T240" i="12"/>
  <c r="AF240" i="12" s="1"/>
  <c r="S240" i="12"/>
  <c r="AE240" i="12" s="1"/>
  <c r="R240" i="12"/>
  <c r="AD240" i="12" s="1"/>
  <c r="Q240" i="12"/>
  <c r="AC240" i="12" s="1"/>
  <c r="P240" i="12"/>
  <c r="AB240" i="12" s="1"/>
  <c r="O240" i="12"/>
  <c r="AH239" i="12"/>
  <c r="X239" i="12"/>
  <c r="AJ239" i="12" s="1"/>
  <c r="W239" i="12"/>
  <c r="AI239" i="12" s="1"/>
  <c r="V239" i="12"/>
  <c r="U239" i="12"/>
  <c r="AG239" i="12" s="1"/>
  <c r="T239" i="12"/>
  <c r="AF239" i="12" s="1"/>
  <c r="S239" i="12"/>
  <c r="AE239" i="12" s="1"/>
  <c r="R239" i="12"/>
  <c r="AD239" i="12" s="1"/>
  <c r="Q239" i="12"/>
  <c r="AC239" i="12" s="1"/>
  <c r="P239" i="12"/>
  <c r="AB239" i="12" s="1"/>
  <c r="O239" i="12"/>
  <c r="AA239" i="12" s="1"/>
  <c r="X238" i="12"/>
  <c r="AJ238" i="12" s="1"/>
  <c r="W238" i="12"/>
  <c r="AI238" i="12" s="1"/>
  <c r="V238" i="12"/>
  <c r="AH238" i="12" s="1"/>
  <c r="U238" i="12"/>
  <c r="AG238" i="12" s="1"/>
  <c r="T238" i="12"/>
  <c r="AF238" i="12" s="1"/>
  <c r="S238" i="12"/>
  <c r="AE238" i="12" s="1"/>
  <c r="R238" i="12"/>
  <c r="AD238" i="12" s="1"/>
  <c r="Q238" i="12"/>
  <c r="AC238" i="12" s="1"/>
  <c r="P238" i="12"/>
  <c r="AB238" i="12" s="1"/>
  <c r="O238" i="12"/>
  <c r="AA238" i="12" s="1"/>
  <c r="U237" i="12"/>
  <c r="AG237" i="12" s="1"/>
  <c r="L237" i="12"/>
  <c r="X237" i="12" s="1"/>
  <c r="AJ237" i="12" s="1"/>
  <c r="K237" i="12"/>
  <c r="W237" i="12" s="1"/>
  <c r="AI237" i="12" s="1"/>
  <c r="J237" i="12"/>
  <c r="V237" i="12" s="1"/>
  <c r="AH237" i="12" s="1"/>
  <c r="I237" i="12"/>
  <c r="H237" i="12"/>
  <c r="T237" i="12" s="1"/>
  <c r="AF237" i="12" s="1"/>
  <c r="G237" i="12"/>
  <c r="S237" i="12" s="1"/>
  <c r="AE237" i="12" s="1"/>
  <c r="F237" i="12"/>
  <c r="R237" i="12" s="1"/>
  <c r="AD237" i="12" s="1"/>
  <c r="E237" i="12"/>
  <c r="Q237" i="12" s="1"/>
  <c r="AC237" i="12" s="1"/>
  <c r="D237" i="12"/>
  <c r="P237" i="12" s="1"/>
  <c r="AB237" i="12" s="1"/>
  <c r="C237" i="12"/>
  <c r="O237" i="12" s="1"/>
  <c r="AA237" i="12" s="1"/>
  <c r="AG236" i="12"/>
  <c r="AF236" i="12"/>
  <c r="AC236" i="12"/>
  <c r="X236" i="12"/>
  <c r="AJ236" i="12" s="1"/>
  <c r="W236" i="12"/>
  <c r="AI236" i="12" s="1"/>
  <c r="V236" i="12"/>
  <c r="AH236" i="12" s="1"/>
  <c r="U236" i="12"/>
  <c r="T236" i="12"/>
  <c r="S236" i="12"/>
  <c r="AE236" i="12" s="1"/>
  <c r="R236" i="12"/>
  <c r="AD236" i="12" s="1"/>
  <c r="Q236" i="12"/>
  <c r="P236" i="12"/>
  <c r="AB236" i="12" s="1"/>
  <c r="O236" i="12"/>
  <c r="AA236" i="12" s="1"/>
  <c r="AJ235" i="12"/>
  <c r="AF235" i="12"/>
  <c r="AB235" i="12"/>
  <c r="X235" i="12"/>
  <c r="W235" i="12"/>
  <c r="AI235" i="12" s="1"/>
  <c r="V235" i="12"/>
  <c r="AH235" i="12" s="1"/>
  <c r="U235" i="12"/>
  <c r="AG235" i="12" s="1"/>
  <c r="T235" i="12"/>
  <c r="S235" i="12"/>
  <c r="AE235" i="12" s="1"/>
  <c r="R235" i="12"/>
  <c r="AD235" i="12" s="1"/>
  <c r="Q235" i="12"/>
  <c r="AC235" i="12" s="1"/>
  <c r="P235" i="12"/>
  <c r="O235" i="12"/>
  <c r="AA235" i="12" s="1"/>
  <c r="AG234" i="12"/>
  <c r="X234" i="12"/>
  <c r="AJ234" i="12" s="1"/>
  <c r="W234" i="12"/>
  <c r="AI234" i="12" s="1"/>
  <c r="V234" i="12"/>
  <c r="AH234" i="12" s="1"/>
  <c r="U234" i="12"/>
  <c r="T234" i="12"/>
  <c r="AF234" i="12" s="1"/>
  <c r="S234" i="12"/>
  <c r="AE234" i="12" s="1"/>
  <c r="R234" i="12"/>
  <c r="AD234" i="12" s="1"/>
  <c r="Q234" i="12"/>
  <c r="AC234" i="12" s="1"/>
  <c r="P234" i="12"/>
  <c r="AB234" i="12" s="1"/>
  <c r="O234" i="12"/>
  <c r="AA234" i="12" s="1"/>
  <c r="AG233" i="12"/>
  <c r="AF233" i="12"/>
  <c r="X233" i="12"/>
  <c r="AJ233" i="12" s="1"/>
  <c r="W233" i="12"/>
  <c r="AI233" i="12" s="1"/>
  <c r="V233" i="12"/>
  <c r="AH233" i="12" s="1"/>
  <c r="U233" i="12"/>
  <c r="T233" i="12"/>
  <c r="S233" i="12"/>
  <c r="AE233" i="12" s="1"/>
  <c r="R233" i="12"/>
  <c r="AD233" i="12" s="1"/>
  <c r="Q233" i="12"/>
  <c r="AC233" i="12" s="1"/>
  <c r="P233" i="12"/>
  <c r="AB233" i="12" s="1"/>
  <c r="O233" i="12"/>
  <c r="AA233" i="12" s="1"/>
  <c r="AG232" i="12"/>
  <c r="AF232" i="12"/>
  <c r="AC232" i="12"/>
  <c r="X232" i="12"/>
  <c r="AJ232" i="12" s="1"/>
  <c r="W232" i="12"/>
  <c r="AI232" i="12" s="1"/>
  <c r="V232" i="12"/>
  <c r="AH232" i="12" s="1"/>
  <c r="U232" i="12"/>
  <c r="T232" i="12"/>
  <c r="S232" i="12"/>
  <c r="AE232" i="12" s="1"/>
  <c r="R232" i="12"/>
  <c r="AD232" i="12" s="1"/>
  <c r="Q232" i="12"/>
  <c r="P232" i="12"/>
  <c r="AB232" i="12" s="1"/>
  <c r="O232" i="12"/>
  <c r="AA232" i="12" s="1"/>
  <c r="AJ231" i="12"/>
  <c r="AF231" i="12"/>
  <c r="AB231" i="12"/>
  <c r="X231" i="12"/>
  <c r="W231" i="12"/>
  <c r="AI231" i="12" s="1"/>
  <c r="V231" i="12"/>
  <c r="AH231" i="12" s="1"/>
  <c r="U231" i="12"/>
  <c r="AG231" i="12" s="1"/>
  <c r="T231" i="12"/>
  <c r="S231" i="12"/>
  <c r="AE231" i="12" s="1"/>
  <c r="R231" i="12"/>
  <c r="AD231" i="12" s="1"/>
  <c r="Q231" i="12"/>
  <c r="AC231" i="12" s="1"/>
  <c r="P231" i="12"/>
  <c r="O231" i="12"/>
  <c r="AA231" i="12" s="1"/>
  <c r="X230" i="12"/>
  <c r="AJ230" i="12" s="1"/>
  <c r="W230" i="12"/>
  <c r="AI230" i="12" s="1"/>
  <c r="V230" i="12"/>
  <c r="AH230" i="12" s="1"/>
  <c r="T230" i="12"/>
  <c r="AF230" i="12" s="1"/>
  <c r="P230" i="12"/>
  <c r="AB230" i="12" s="1"/>
  <c r="I230" i="12"/>
  <c r="U230" i="12" s="1"/>
  <c r="AG230" i="12" s="1"/>
  <c r="H230" i="12"/>
  <c r="G230" i="12"/>
  <c r="S230" i="12" s="1"/>
  <c r="AE230" i="12" s="1"/>
  <c r="F230" i="12"/>
  <c r="R230" i="12" s="1"/>
  <c r="AD230" i="12" s="1"/>
  <c r="E230" i="12"/>
  <c r="Q230" i="12" s="1"/>
  <c r="AC230" i="12" s="1"/>
  <c r="D230" i="12"/>
  <c r="C230" i="12"/>
  <c r="O230" i="12" s="1"/>
  <c r="AA230" i="12" s="1"/>
  <c r="X229" i="12"/>
  <c r="AJ229" i="12" s="1"/>
  <c r="W229" i="12"/>
  <c r="AI229" i="12" s="1"/>
  <c r="V229" i="12"/>
  <c r="AH229" i="12" s="1"/>
  <c r="U229" i="12"/>
  <c r="AG229" i="12" s="1"/>
  <c r="T229" i="12"/>
  <c r="AF229" i="12" s="1"/>
  <c r="S229" i="12"/>
  <c r="AE229" i="12" s="1"/>
  <c r="R229" i="12"/>
  <c r="AD229" i="12" s="1"/>
  <c r="AI228" i="12"/>
  <c r="AE228" i="12"/>
  <c r="X228" i="12"/>
  <c r="AJ228" i="12" s="1"/>
  <c r="W228" i="12"/>
  <c r="V228" i="12"/>
  <c r="AH228" i="12" s="1"/>
  <c r="U228" i="12"/>
  <c r="AG228" i="12" s="1"/>
  <c r="T228" i="12"/>
  <c r="AF228" i="12" s="1"/>
  <c r="S228" i="12"/>
  <c r="R228" i="12"/>
  <c r="AD228" i="12" s="1"/>
  <c r="AJ227" i="12"/>
  <c r="AF227" i="12"/>
  <c r="AB227" i="12"/>
  <c r="X227" i="12"/>
  <c r="W227" i="12"/>
  <c r="AI227" i="12" s="1"/>
  <c r="V227" i="12"/>
  <c r="AH227" i="12" s="1"/>
  <c r="U227" i="12"/>
  <c r="AG227" i="12" s="1"/>
  <c r="T227" i="12"/>
  <c r="S227" i="12"/>
  <c r="AE227" i="12" s="1"/>
  <c r="R227" i="12"/>
  <c r="AD227" i="12" s="1"/>
  <c r="Q227" i="12"/>
  <c r="AC227" i="12" s="1"/>
  <c r="P227" i="12"/>
  <c r="O227" i="12"/>
  <c r="AA227" i="12" s="1"/>
  <c r="AG226" i="12"/>
  <c r="X226" i="12"/>
  <c r="AJ226" i="12" s="1"/>
  <c r="W226" i="12"/>
  <c r="AI226" i="12" s="1"/>
  <c r="V226" i="12"/>
  <c r="AH226" i="12" s="1"/>
  <c r="U226" i="12"/>
  <c r="T226" i="12"/>
  <c r="AF226" i="12" s="1"/>
  <c r="S226" i="12"/>
  <c r="AE226" i="12" s="1"/>
  <c r="R226" i="12"/>
  <c r="AD226" i="12" s="1"/>
  <c r="AD225" i="12"/>
  <c r="X225" i="12"/>
  <c r="AJ225" i="12" s="1"/>
  <c r="W225" i="12"/>
  <c r="AI225" i="12" s="1"/>
  <c r="V225" i="12"/>
  <c r="AH225" i="12" s="1"/>
  <c r="U225" i="12"/>
  <c r="AG225" i="12" s="1"/>
  <c r="T225" i="12"/>
  <c r="AF225" i="12" s="1"/>
  <c r="S225" i="12"/>
  <c r="AE225" i="12" s="1"/>
  <c r="R225" i="12"/>
  <c r="Q225" i="12"/>
  <c r="AC225" i="12" s="1"/>
  <c r="P225" i="12"/>
  <c r="AB225" i="12" s="1"/>
  <c r="O225" i="12"/>
  <c r="AA225" i="12" s="1"/>
  <c r="AE224" i="12"/>
  <c r="X224" i="12"/>
  <c r="AJ224" i="12" s="1"/>
  <c r="W224" i="12"/>
  <c r="AI224" i="12" s="1"/>
  <c r="V224" i="12"/>
  <c r="AH224" i="12" s="1"/>
  <c r="U224" i="12"/>
  <c r="AG224" i="12" s="1"/>
  <c r="T224" i="12"/>
  <c r="AF224" i="12" s="1"/>
  <c r="S224" i="12"/>
  <c r="R224" i="12"/>
  <c r="AD224" i="12" s="1"/>
  <c r="O223" i="12"/>
  <c r="AA223" i="12" s="1"/>
  <c r="O222" i="12"/>
  <c r="AA222" i="12" s="1"/>
  <c r="AF221" i="12"/>
  <c r="X221" i="12"/>
  <c r="AJ221" i="12" s="1"/>
  <c r="W221" i="12"/>
  <c r="AI221" i="12" s="1"/>
  <c r="V221" i="12"/>
  <c r="AH221" i="12" s="1"/>
  <c r="U221" i="12"/>
  <c r="AG221" i="12" s="1"/>
  <c r="T221" i="12"/>
  <c r="S221" i="12"/>
  <c r="AE221" i="12" s="1"/>
  <c r="R221" i="12"/>
  <c r="AD221" i="12" s="1"/>
  <c r="Q221" i="12"/>
  <c r="AC221" i="12" s="1"/>
  <c r="P221" i="12"/>
  <c r="AB221" i="12" s="1"/>
  <c r="C221" i="12"/>
  <c r="O221" i="12" s="1"/>
  <c r="AA221" i="12" s="1"/>
  <c r="X220" i="12"/>
  <c r="AJ220" i="12" s="1"/>
  <c r="W220" i="12"/>
  <c r="AI220" i="12" s="1"/>
  <c r="V220" i="12"/>
  <c r="AH220" i="12" s="1"/>
  <c r="U220" i="12"/>
  <c r="AG220" i="12" s="1"/>
  <c r="T220" i="12"/>
  <c r="AF220" i="12" s="1"/>
  <c r="S220" i="12"/>
  <c r="AE220" i="12" s="1"/>
  <c r="R220" i="12"/>
  <c r="AD220" i="12" s="1"/>
  <c r="AF219" i="12"/>
  <c r="X219" i="12"/>
  <c r="AJ219" i="12" s="1"/>
  <c r="W219" i="12"/>
  <c r="AI219" i="12" s="1"/>
  <c r="V219" i="12"/>
  <c r="AH219" i="12" s="1"/>
  <c r="U219" i="12"/>
  <c r="AG219" i="12" s="1"/>
  <c r="T219" i="12"/>
  <c r="S219" i="12"/>
  <c r="AE219" i="12" s="1"/>
  <c r="R219" i="12"/>
  <c r="AD219" i="12" s="1"/>
  <c r="O217" i="12"/>
  <c r="AA217" i="12" s="1"/>
  <c r="O216" i="12"/>
  <c r="AA216" i="12" s="1"/>
  <c r="AC214" i="12"/>
  <c r="X214" i="12"/>
  <c r="AJ214" i="12" s="1"/>
  <c r="W214" i="12"/>
  <c r="AI214" i="12" s="1"/>
  <c r="V214" i="12"/>
  <c r="AH214" i="12" s="1"/>
  <c r="S214" i="12"/>
  <c r="AE214" i="12" s="1"/>
  <c r="R214" i="12"/>
  <c r="AD214" i="12" s="1"/>
  <c r="Q214" i="12"/>
  <c r="P214" i="12"/>
  <c r="AB214" i="12" s="1"/>
  <c r="I214" i="12"/>
  <c r="U214" i="12" s="1"/>
  <c r="AG214" i="12" s="1"/>
  <c r="H214" i="12"/>
  <c r="T214" i="12" s="1"/>
  <c r="AF214" i="12" s="1"/>
  <c r="G214" i="12"/>
  <c r="C214" i="12"/>
  <c r="O214" i="12" s="1"/>
  <c r="AA214" i="12" s="1"/>
  <c r="AJ213" i="12"/>
  <c r="X213" i="12"/>
  <c r="P213" i="12"/>
  <c r="AB213" i="12" s="1"/>
  <c r="L213" i="12"/>
  <c r="K213" i="12"/>
  <c r="W213" i="12" s="1"/>
  <c r="AI213" i="12" s="1"/>
  <c r="J213" i="12"/>
  <c r="V213" i="12" s="1"/>
  <c r="AH213" i="12" s="1"/>
  <c r="G213" i="12"/>
  <c r="S213" i="12" s="1"/>
  <c r="AE213" i="12" s="1"/>
  <c r="F213" i="12"/>
  <c r="R213" i="12" s="1"/>
  <c r="AD213" i="12" s="1"/>
  <c r="E213" i="12"/>
  <c r="Q213" i="12" s="1"/>
  <c r="AC213" i="12" s="1"/>
  <c r="D213" i="12"/>
  <c r="C213" i="12"/>
  <c r="O213" i="12" s="1"/>
  <c r="AA213" i="12" s="1"/>
  <c r="X212" i="12"/>
  <c r="AJ212" i="12" s="1"/>
  <c r="W212" i="12"/>
  <c r="AI212" i="12" s="1"/>
  <c r="V212" i="12"/>
  <c r="AH212" i="12" s="1"/>
  <c r="U212" i="12"/>
  <c r="AG212" i="12" s="1"/>
  <c r="T212" i="12"/>
  <c r="AF212" i="12" s="1"/>
  <c r="S212" i="12"/>
  <c r="AE212" i="12" s="1"/>
  <c r="R212" i="12"/>
  <c r="AD212" i="12" s="1"/>
  <c r="Q212" i="12"/>
  <c r="AC212" i="12" s="1"/>
  <c r="AJ211" i="12"/>
  <c r="AF211" i="12"/>
  <c r="AE211" i="12"/>
  <c r="X211" i="12"/>
  <c r="W211" i="12"/>
  <c r="AI211" i="12" s="1"/>
  <c r="V211" i="12"/>
  <c r="AH211" i="12" s="1"/>
  <c r="U211" i="12"/>
  <c r="AG211" i="12" s="1"/>
  <c r="T211" i="12"/>
  <c r="S211" i="12"/>
  <c r="R211" i="12"/>
  <c r="AD211" i="12" s="1"/>
  <c r="AH210" i="12"/>
  <c r="X210" i="12"/>
  <c r="AJ210" i="12" s="1"/>
  <c r="W210" i="12"/>
  <c r="AI210" i="12" s="1"/>
  <c r="V210" i="12"/>
  <c r="U210" i="12"/>
  <c r="AG210" i="12" s="1"/>
  <c r="T210" i="12"/>
  <c r="AF210" i="12" s="1"/>
  <c r="S210" i="12"/>
  <c r="AE210" i="12" s="1"/>
  <c r="R210" i="12"/>
  <c r="AD210" i="12" s="1"/>
  <c r="Q210" i="12"/>
  <c r="AC210" i="12" s="1"/>
  <c r="P210" i="12"/>
  <c r="AB210" i="12" s="1"/>
  <c r="O210" i="12"/>
  <c r="AA210" i="12" s="1"/>
  <c r="AG209" i="12"/>
  <c r="X209" i="12"/>
  <c r="AJ209" i="12" s="1"/>
  <c r="W209" i="12"/>
  <c r="AI209" i="12" s="1"/>
  <c r="V209" i="12"/>
  <c r="AH209" i="12" s="1"/>
  <c r="U209" i="12"/>
  <c r="T209" i="12"/>
  <c r="AF209" i="12" s="1"/>
  <c r="S209" i="12"/>
  <c r="AE209" i="12" s="1"/>
  <c r="R209" i="12"/>
  <c r="AD209" i="12" s="1"/>
  <c r="Q209" i="12"/>
  <c r="AC209" i="12" s="1"/>
  <c r="P209" i="12"/>
  <c r="AB209" i="12" s="1"/>
  <c r="O209" i="12"/>
  <c r="AA209" i="12" s="1"/>
  <c r="X208" i="12"/>
  <c r="AJ208" i="12" s="1"/>
  <c r="W208" i="12"/>
  <c r="AI208" i="12" s="1"/>
  <c r="V208" i="12"/>
  <c r="AH208" i="12" s="1"/>
  <c r="U208" i="12"/>
  <c r="AG208" i="12" s="1"/>
  <c r="T208" i="12"/>
  <c r="AF208" i="12" s="1"/>
  <c r="S208" i="12"/>
  <c r="AE208" i="12" s="1"/>
  <c r="R208" i="12"/>
  <c r="AD208" i="12" s="1"/>
  <c r="AG207" i="12"/>
  <c r="AE207" i="12"/>
  <c r="X207" i="12"/>
  <c r="AJ207" i="12" s="1"/>
  <c r="W207" i="12"/>
  <c r="AI207" i="12" s="1"/>
  <c r="V207" i="12"/>
  <c r="AH207" i="12" s="1"/>
  <c r="U207" i="12"/>
  <c r="T207" i="12"/>
  <c r="AF207" i="12" s="1"/>
  <c r="S207" i="12"/>
  <c r="R207" i="12"/>
  <c r="AD207" i="12" s="1"/>
  <c r="AH206" i="12"/>
  <c r="X206" i="12"/>
  <c r="AJ206" i="12" s="1"/>
  <c r="W206" i="12"/>
  <c r="AI206" i="12" s="1"/>
  <c r="V206" i="12"/>
  <c r="U206" i="12"/>
  <c r="AG206" i="12" s="1"/>
  <c r="T206" i="12"/>
  <c r="AF206" i="12" s="1"/>
  <c r="S206" i="12"/>
  <c r="AE206" i="12" s="1"/>
  <c r="R206" i="12"/>
  <c r="AD206" i="12" s="1"/>
  <c r="Q206" i="12"/>
  <c r="AC206" i="12" s="1"/>
  <c r="P206" i="12"/>
  <c r="AB206" i="12" s="1"/>
  <c r="O206" i="12"/>
  <c r="AA206" i="12" s="1"/>
  <c r="AG205" i="12"/>
  <c r="AE205" i="12"/>
  <c r="X205" i="12"/>
  <c r="AJ205" i="12" s="1"/>
  <c r="W205" i="12"/>
  <c r="AI205" i="12" s="1"/>
  <c r="V205" i="12"/>
  <c r="AH205" i="12" s="1"/>
  <c r="U205" i="12"/>
  <c r="T205" i="12"/>
  <c r="AF205" i="12" s="1"/>
  <c r="S205" i="12"/>
  <c r="R205" i="12"/>
  <c r="AD205" i="12" s="1"/>
  <c r="AJ204" i="12"/>
  <c r="AB204" i="12"/>
  <c r="X204" i="12"/>
  <c r="W204" i="12"/>
  <c r="AI204" i="12" s="1"/>
  <c r="V204" i="12"/>
  <c r="AH204" i="12" s="1"/>
  <c r="U204" i="12"/>
  <c r="AG204" i="12" s="1"/>
  <c r="T204" i="12"/>
  <c r="AF204" i="12" s="1"/>
  <c r="S204" i="12"/>
  <c r="AE204" i="12" s="1"/>
  <c r="R204" i="12"/>
  <c r="AD204" i="12" s="1"/>
  <c r="Q204" i="12"/>
  <c r="AC204" i="12" s="1"/>
  <c r="P204" i="12"/>
  <c r="O204" i="12"/>
  <c r="AA204" i="12" s="1"/>
  <c r="V203" i="12"/>
  <c r="AH203" i="12" s="1"/>
  <c r="L203" i="12"/>
  <c r="X203" i="12" s="1"/>
  <c r="AJ203" i="12" s="1"/>
  <c r="K203" i="12"/>
  <c r="W203" i="12" s="1"/>
  <c r="AI203" i="12" s="1"/>
  <c r="J203" i="12"/>
  <c r="I203" i="12"/>
  <c r="U203" i="12" s="1"/>
  <c r="AG203" i="12" s="1"/>
  <c r="H203" i="12"/>
  <c r="T203" i="12" s="1"/>
  <c r="AF203" i="12" s="1"/>
  <c r="G203" i="12"/>
  <c r="S203" i="12" s="1"/>
  <c r="AE203" i="12" s="1"/>
  <c r="F203" i="12"/>
  <c r="R203" i="12" s="1"/>
  <c r="AD203" i="12" s="1"/>
  <c r="E203" i="12"/>
  <c r="Q203" i="12" s="1"/>
  <c r="AC203" i="12" s="1"/>
  <c r="D203" i="12"/>
  <c r="P203" i="12" s="1"/>
  <c r="AB203" i="12" s="1"/>
  <c r="C203" i="12"/>
  <c r="O203" i="12" s="1"/>
  <c r="AA203" i="12" s="1"/>
  <c r="X202" i="12"/>
  <c r="AJ202" i="12" s="1"/>
  <c r="W202" i="12"/>
  <c r="AI202" i="12" s="1"/>
  <c r="V202" i="12"/>
  <c r="AH202" i="12" s="1"/>
  <c r="U202" i="12"/>
  <c r="AG202" i="12" s="1"/>
  <c r="T202" i="12"/>
  <c r="AF202" i="12" s="1"/>
  <c r="S202" i="12"/>
  <c r="AE202" i="12" s="1"/>
  <c r="S201" i="12"/>
  <c r="AE201" i="12" s="1"/>
  <c r="R201" i="12"/>
  <c r="AD201" i="12" s="1"/>
  <c r="Q201" i="12"/>
  <c r="AC201" i="12" s="1"/>
  <c r="X200" i="12"/>
  <c r="AJ200" i="12" s="1"/>
  <c r="W200" i="12"/>
  <c r="AI200" i="12" s="1"/>
  <c r="V200" i="12"/>
  <c r="AH200" i="12" s="1"/>
  <c r="U200" i="12"/>
  <c r="AG200" i="12" s="1"/>
  <c r="T200" i="12"/>
  <c r="AF200" i="12" s="1"/>
  <c r="S200" i="12"/>
  <c r="AE200" i="12" s="1"/>
  <c r="R200" i="12"/>
  <c r="AD200" i="12" s="1"/>
  <c r="Q200" i="12"/>
  <c r="AC200" i="12" s="1"/>
  <c r="AB199" i="12"/>
  <c r="X199" i="12"/>
  <c r="AJ199" i="12" s="1"/>
  <c r="W199" i="12"/>
  <c r="AI199" i="12" s="1"/>
  <c r="V199" i="12"/>
  <c r="AH199" i="12" s="1"/>
  <c r="U199" i="12"/>
  <c r="AG199" i="12" s="1"/>
  <c r="P199" i="12"/>
  <c r="O199" i="12"/>
  <c r="AA199" i="12" s="1"/>
  <c r="AJ198" i="12"/>
  <c r="AA198" i="12"/>
  <c r="X198" i="12"/>
  <c r="W198" i="12"/>
  <c r="AI198" i="12" s="1"/>
  <c r="V198" i="12"/>
  <c r="AH198" i="12" s="1"/>
  <c r="U198" i="12"/>
  <c r="AG198" i="12" s="1"/>
  <c r="P198" i="12"/>
  <c r="AB198" i="12" s="1"/>
  <c r="O198" i="12"/>
  <c r="AB197" i="12"/>
  <c r="X197" i="12"/>
  <c r="AJ197" i="12" s="1"/>
  <c r="W197" i="12"/>
  <c r="AI197" i="12" s="1"/>
  <c r="V197" i="12"/>
  <c r="AH197" i="12" s="1"/>
  <c r="U197" i="12"/>
  <c r="AG197" i="12" s="1"/>
  <c r="P197" i="12"/>
  <c r="O197" i="12"/>
  <c r="AA197" i="12" s="1"/>
  <c r="AJ196" i="12"/>
  <c r="AE196" i="12"/>
  <c r="X196" i="12"/>
  <c r="W196" i="12"/>
  <c r="AI196" i="12" s="1"/>
  <c r="V196" i="12"/>
  <c r="AH196" i="12" s="1"/>
  <c r="U196" i="12"/>
  <c r="AG196" i="12" s="1"/>
  <c r="T196" i="12"/>
  <c r="AF196" i="12" s="1"/>
  <c r="S196" i="12"/>
  <c r="R196" i="12"/>
  <c r="AD196" i="12" s="1"/>
  <c r="Q196" i="12"/>
  <c r="AC196" i="12" s="1"/>
  <c r="D196" i="12"/>
  <c r="P196" i="12" s="1"/>
  <c r="AB196" i="12" s="1"/>
  <c r="C196" i="12"/>
  <c r="O196" i="12" s="1"/>
  <c r="AA196" i="12" s="1"/>
  <c r="X195" i="12"/>
  <c r="AJ195" i="12" s="1"/>
  <c r="W195" i="12"/>
  <c r="AI195" i="12" s="1"/>
  <c r="V195" i="12"/>
  <c r="AH195" i="12" s="1"/>
  <c r="U195" i="12"/>
  <c r="AG195" i="12" s="1"/>
  <c r="P195" i="12"/>
  <c r="AB195" i="12" s="1"/>
  <c r="O195" i="12"/>
  <c r="AA195" i="12" s="1"/>
  <c r="X194" i="12"/>
  <c r="AJ194" i="12" s="1"/>
  <c r="W194" i="12"/>
  <c r="AI194" i="12" s="1"/>
  <c r="V194" i="12"/>
  <c r="AH194" i="12" s="1"/>
  <c r="U194" i="12"/>
  <c r="AG194" i="12" s="1"/>
  <c r="P194" i="12"/>
  <c r="AB194" i="12" s="1"/>
  <c r="O194" i="12"/>
  <c r="AA194" i="12" s="1"/>
  <c r="X193" i="12"/>
  <c r="AJ193" i="12" s="1"/>
  <c r="W193" i="12"/>
  <c r="AI193" i="12" s="1"/>
  <c r="V193" i="12"/>
  <c r="AH193" i="12" s="1"/>
  <c r="U193" i="12"/>
  <c r="AG193" i="12" s="1"/>
  <c r="P193" i="12"/>
  <c r="AB193" i="12" s="1"/>
  <c r="O193" i="12"/>
  <c r="AA193" i="12" s="1"/>
  <c r="X192" i="12"/>
  <c r="AJ192" i="12" s="1"/>
  <c r="W192" i="12"/>
  <c r="AI192" i="12" s="1"/>
  <c r="V192" i="12"/>
  <c r="AH192" i="12" s="1"/>
  <c r="U192" i="12"/>
  <c r="AG192" i="12" s="1"/>
  <c r="P192" i="12"/>
  <c r="AB192" i="12" s="1"/>
  <c r="O192" i="12"/>
  <c r="AA192" i="12" s="1"/>
  <c r="X191" i="12"/>
  <c r="AJ191" i="12" s="1"/>
  <c r="W191" i="12"/>
  <c r="AI191" i="12" s="1"/>
  <c r="V191" i="12"/>
  <c r="AH191" i="12" s="1"/>
  <c r="U191" i="12"/>
  <c r="AG191" i="12" s="1"/>
  <c r="P191" i="12"/>
  <c r="AB191" i="12" s="1"/>
  <c r="O191" i="12"/>
  <c r="AA191" i="12" s="1"/>
  <c r="X190" i="12"/>
  <c r="AJ190" i="12" s="1"/>
  <c r="W190" i="12"/>
  <c r="AI190" i="12" s="1"/>
  <c r="V190" i="12"/>
  <c r="AH190" i="12" s="1"/>
  <c r="U190" i="12"/>
  <c r="AG190" i="12" s="1"/>
  <c r="P190" i="12"/>
  <c r="AB190" i="12" s="1"/>
  <c r="O190" i="12"/>
  <c r="AA190" i="12" s="1"/>
  <c r="X189" i="12"/>
  <c r="AJ189" i="12" s="1"/>
  <c r="W189" i="12"/>
  <c r="AI189" i="12" s="1"/>
  <c r="V189" i="12"/>
  <c r="AH189" i="12" s="1"/>
  <c r="U189" i="12"/>
  <c r="AG189" i="12" s="1"/>
  <c r="P189" i="12"/>
  <c r="AB189" i="12" s="1"/>
  <c r="O189" i="12"/>
  <c r="AA189" i="12" s="1"/>
  <c r="X188" i="12"/>
  <c r="AJ188" i="12" s="1"/>
  <c r="W188" i="12"/>
  <c r="AI188" i="12" s="1"/>
  <c r="V188" i="12"/>
  <c r="AH188" i="12" s="1"/>
  <c r="U188" i="12"/>
  <c r="AG188" i="12" s="1"/>
  <c r="P188" i="12"/>
  <c r="AB188" i="12" s="1"/>
  <c r="O188" i="12"/>
  <c r="AA188" i="12" s="1"/>
  <c r="X187" i="12"/>
  <c r="AJ187" i="12" s="1"/>
  <c r="W187" i="12"/>
  <c r="AI187" i="12" s="1"/>
  <c r="V187" i="12"/>
  <c r="AH187" i="12" s="1"/>
  <c r="U187" i="12"/>
  <c r="AG187" i="12" s="1"/>
  <c r="P187" i="12"/>
  <c r="AB187" i="12" s="1"/>
  <c r="O187" i="12"/>
  <c r="AA187" i="12" s="1"/>
  <c r="X186" i="12"/>
  <c r="AJ186" i="12" s="1"/>
  <c r="W186" i="12"/>
  <c r="AI186" i="12" s="1"/>
  <c r="V186" i="12"/>
  <c r="AH186" i="12" s="1"/>
  <c r="U186" i="12"/>
  <c r="AG186" i="12" s="1"/>
  <c r="P186" i="12"/>
  <c r="AB186" i="12" s="1"/>
  <c r="O186" i="12"/>
  <c r="AA186" i="12" s="1"/>
  <c r="AG184" i="12"/>
  <c r="AD184" i="12"/>
  <c r="X184" i="12"/>
  <c r="AJ184" i="12" s="1"/>
  <c r="W184" i="12"/>
  <c r="AI184" i="12" s="1"/>
  <c r="V184" i="12"/>
  <c r="AH184" i="12" s="1"/>
  <c r="U184" i="12"/>
  <c r="T184" i="12"/>
  <c r="AF184" i="12" s="1"/>
  <c r="S184" i="12"/>
  <c r="AE184" i="12" s="1"/>
  <c r="R184" i="12"/>
  <c r="Q184" i="12"/>
  <c r="AC184" i="12" s="1"/>
  <c r="O184" i="12"/>
  <c r="AA184" i="12" s="1"/>
  <c r="D184" i="12"/>
  <c r="C184" i="12"/>
  <c r="AI183" i="12"/>
  <c r="AF183" i="12"/>
  <c r="AA183" i="12"/>
  <c r="X183" i="12"/>
  <c r="AJ183" i="12" s="1"/>
  <c r="W183" i="12"/>
  <c r="V183" i="12"/>
  <c r="AH183" i="12" s="1"/>
  <c r="U183" i="12"/>
  <c r="AG183" i="12" s="1"/>
  <c r="T183" i="12"/>
  <c r="S183" i="12"/>
  <c r="AE183" i="12" s="1"/>
  <c r="R183" i="12"/>
  <c r="AD183" i="12" s="1"/>
  <c r="Q183" i="12"/>
  <c r="AC183" i="12" s="1"/>
  <c r="P183" i="12"/>
  <c r="AB183" i="12" s="1"/>
  <c r="O183" i="12"/>
  <c r="U182" i="12"/>
  <c r="AG182" i="12" s="1"/>
  <c r="L182" i="12"/>
  <c r="X182" i="12" s="1"/>
  <c r="AJ182" i="12" s="1"/>
  <c r="K182" i="12"/>
  <c r="W182" i="12" s="1"/>
  <c r="AI182" i="12" s="1"/>
  <c r="J182" i="12"/>
  <c r="V182" i="12" s="1"/>
  <c r="AH182" i="12" s="1"/>
  <c r="I182" i="12"/>
  <c r="H182" i="12"/>
  <c r="T182" i="12" s="1"/>
  <c r="AF182" i="12" s="1"/>
  <c r="G182" i="12"/>
  <c r="S182" i="12" s="1"/>
  <c r="AE182" i="12" s="1"/>
  <c r="F182" i="12"/>
  <c r="R182" i="12" s="1"/>
  <c r="AD182" i="12" s="1"/>
  <c r="E182" i="12"/>
  <c r="Q182" i="12" s="1"/>
  <c r="AC182" i="12" s="1"/>
  <c r="C182" i="12"/>
  <c r="O182" i="12" s="1"/>
  <c r="AA182" i="12" s="1"/>
  <c r="AH181" i="12"/>
  <c r="X181" i="12"/>
  <c r="AJ181" i="12" s="1"/>
  <c r="W181" i="12"/>
  <c r="AI181" i="12" s="1"/>
  <c r="V181" i="12"/>
  <c r="U181" i="12"/>
  <c r="AG181" i="12" s="1"/>
  <c r="T181" i="12"/>
  <c r="AF181" i="12" s="1"/>
  <c r="S181" i="12"/>
  <c r="AE181" i="12" s="1"/>
  <c r="R181" i="12"/>
  <c r="AD181" i="12" s="1"/>
  <c r="Q181" i="12"/>
  <c r="AC181" i="12" s="1"/>
  <c r="P181" i="12"/>
  <c r="AB181" i="12" s="1"/>
  <c r="O181" i="12"/>
  <c r="AA181" i="12" s="1"/>
  <c r="AG180" i="12"/>
  <c r="X180" i="12"/>
  <c r="AJ180" i="12" s="1"/>
  <c r="W180" i="12"/>
  <c r="AI180" i="12" s="1"/>
  <c r="V180" i="12"/>
  <c r="AH180" i="12" s="1"/>
  <c r="U180" i="12"/>
  <c r="T180" i="12"/>
  <c r="AF180" i="12" s="1"/>
  <c r="S180" i="12"/>
  <c r="AE180" i="12" s="1"/>
  <c r="R180" i="12"/>
  <c r="AD180" i="12" s="1"/>
  <c r="Q180" i="12"/>
  <c r="AC180" i="12" s="1"/>
  <c r="P180" i="12"/>
  <c r="AB180" i="12" s="1"/>
  <c r="O180" i="12"/>
  <c r="AA180" i="12" s="1"/>
  <c r="AH179" i="12"/>
  <c r="X179" i="12"/>
  <c r="AJ179" i="12" s="1"/>
  <c r="W179" i="12"/>
  <c r="AI179" i="12" s="1"/>
  <c r="V179" i="12"/>
  <c r="U179" i="12"/>
  <c r="AG179" i="12" s="1"/>
  <c r="T179" i="12"/>
  <c r="AF179" i="12" s="1"/>
  <c r="S179" i="12"/>
  <c r="AE179" i="12" s="1"/>
  <c r="R179" i="12"/>
  <c r="AD179" i="12" s="1"/>
  <c r="Q179" i="12"/>
  <c r="AC179" i="12" s="1"/>
  <c r="P179" i="12"/>
  <c r="AB179" i="12" s="1"/>
  <c r="O179" i="12"/>
  <c r="AA179" i="12" s="1"/>
  <c r="AE178" i="12"/>
  <c r="X178" i="12"/>
  <c r="AJ178" i="12" s="1"/>
  <c r="W178" i="12"/>
  <c r="AI178" i="12" s="1"/>
  <c r="V178" i="12"/>
  <c r="AH178" i="12" s="1"/>
  <c r="U178" i="12"/>
  <c r="AG178" i="12" s="1"/>
  <c r="T178" i="12"/>
  <c r="AF178" i="12" s="1"/>
  <c r="S178" i="12"/>
  <c r="R178" i="12"/>
  <c r="AD178" i="12" s="1"/>
  <c r="Q178" i="12"/>
  <c r="AC178" i="12" s="1"/>
  <c r="P178" i="12"/>
  <c r="AB178" i="12" s="1"/>
  <c r="O178" i="12"/>
  <c r="AA178" i="12" s="1"/>
  <c r="AH177" i="12"/>
  <c r="X177" i="12"/>
  <c r="AJ177" i="12" s="1"/>
  <c r="W177" i="12"/>
  <c r="AI177" i="12" s="1"/>
  <c r="V177" i="12"/>
  <c r="P177" i="12"/>
  <c r="AB177" i="12" s="1"/>
  <c r="I177" i="12"/>
  <c r="U177" i="12" s="1"/>
  <c r="AG177" i="12" s="1"/>
  <c r="H177" i="12"/>
  <c r="T177" i="12" s="1"/>
  <c r="AF177" i="12" s="1"/>
  <c r="G177" i="12"/>
  <c r="G176" i="12" s="1"/>
  <c r="F177" i="12"/>
  <c r="E177" i="12"/>
  <c r="Q177" i="12" s="1"/>
  <c r="AC177" i="12" s="1"/>
  <c r="D177" i="12"/>
  <c r="C177" i="12"/>
  <c r="C176" i="12" s="1"/>
  <c r="O176" i="12" s="1"/>
  <c r="AA176" i="12" s="1"/>
  <c r="W176" i="12"/>
  <c r="AI176" i="12" s="1"/>
  <c r="S176" i="12"/>
  <c r="AE176" i="12" s="1"/>
  <c r="L176" i="12"/>
  <c r="X176" i="12" s="1"/>
  <c r="AJ176" i="12" s="1"/>
  <c r="K176" i="12"/>
  <c r="J176" i="12"/>
  <c r="V176" i="12" s="1"/>
  <c r="AH176" i="12" s="1"/>
  <c r="I176" i="12"/>
  <c r="U176" i="12" s="1"/>
  <c r="AG176" i="12" s="1"/>
  <c r="H176" i="12"/>
  <c r="T176" i="12" s="1"/>
  <c r="AF176" i="12" s="1"/>
  <c r="D176" i="12"/>
  <c r="P176" i="12" s="1"/>
  <c r="AB176" i="12" s="1"/>
  <c r="AA175" i="12"/>
  <c r="X175" i="12"/>
  <c r="AJ175" i="12" s="1"/>
  <c r="W175" i="12"/>
  <c r="AI175" i="12" s="1"/>
  <c r="V175" i="12"/>
  <c r="AH175" i="12" s="1"/>
  <c r="U175" i="12"/>
  <c r="AG175" i="12" s="1"/>
  <c r="T175" i="12"/>
  <c r="AF175" i="12" s="1"/>
  <c r="S175" i="12"/>
  <c r="AE175" i="12" s="1"/>
  <c r="R175" i="12"/>
  <c r="AD175" i="12" s="1"/>
  <c r="Q175" i="12"/>
  <c r="AC175" i="12" s="1"/>
  <c r="P175" i="12"/>
  <c r="AB175" i="12" s="1"/>
  <c r="O175" i="12"/>
  <c r="AI174" i="12"/>
  <c r="AH174" i="12"/>
  <c r="AD174" i="12"/>
  <c r="X174" i="12"/>
  <c r="AJ174" i="12" s="1"/>
  <c r="W174" i="12"/>
  <c r="V174" i="12"/>
  <c r="U174" i="12"/>
  <c r="AG174" i="12" s="1"/>
  <c r="T174" i="12"/>
  <c r="AF174" i="12" s="1"/>
  <c r="S174" i="12"/>
  <c r="AE174" i="12" s="1"/>
  <c r="R174" i="12"/>
  <c r="AJ173" i="12"/>
  <c r="AG173" i="12"/>
  <c r="X173" i="12"/>
  <c r="W173" i="12"/>
  <c r="AI173" i="12" s="1"/>
  <c r="V173" i="12"/>
  <c r="AH173" i="12" s="1"/>
  <c r="U173" i="12"/>
  <c r="T173" i="12"/>
  <c r="AF173" i="12" s="1"/>
  <c r="S173" i="12"/>
  <c r="AE173" i="12" s="1"/>
  <c r="R173" i="12"/>
  <c r="AD173" i="12" s="1"/>
  <c r="Q173" i="12"/>
  <c r="AC173" i="12" s="1"/>
  <c r="P173" i="12"/>
  <c r="AB173" i="12" s="1"/>
  <c r="O173" i="12"/>
  <c r="AA173" i="12" s="1"/>
  <c r="AJ172" i="12"/>
  <c r="AG172" i="12"/>
  <c r="X172" i="12"/>
  <c r="W172" i="12"/>
  <c r="AI172" i="12" s="1"/>
  <c r="V172" i="12"/>
  <c r="AH172" i="12" s="1"/>
  <c r="U172" i="12"/>
  <c r="T172" i="12"/>
  <c r="AF172" i="12" s="1"/>
  <c r="S172" i="12"/>
  <c r="AE172" i="12" s="1"/>
  <c r="R172" i="12"/>
  <c r="AD172" i="12" s="1"/>
  <c r="Q172" i="12"/>
  <c r="AC172" i="12" s="1"/>
  <c r="P172" i="12"/>
  <c r="AB172" i="12" s="1"/>
  <c r="O172" i="12"/>
  <c r="AA172" i="12" s="1"/>
  <c r="AG171" i="12"/>
  <c r="X171" i="12"/>
  <c r="AJ171" i="12" s="1"/>
  <c r="W171" i="12"/>
  <c r="AI171" i="12" s="1"/>
  <c r="V171" i="12"/>
  <c r="AH171" i="12" s="1"/>
  <c r="U171" i="12"/>
  <c r="T171" i="12"/>
  <c r="AF171" i="12" s="1"/>
  <c r="S171" i="12"/>
  <c r="AE171" i="12" s="1"/>
  <c r="R171" i="12"/>
  <c r="AD171" i="12" s="1"/>
  <c r="Q171" i="12"/>
  <c r="AC171" i="12" s="1"/>
  <c r="P171" i="12"/>
  <c r="AB171" i="12" s="1"/>
  <c r="O171" i="12"/>
  <c r="AA171" i="12" s="1"/>
  <c r="P170" i="12"/>
  <c r="AB170" i="12" s="1"/>
  <c r="L170" i="12"/>
  <c r="X170" i="12" s="1"/>
  <c r="AJ170" i="12" s="1"/>
  <c r="K170" i="12"/>
  <c r="W170" i="12" s="1"/>
  <c r="AI170" i="12" s="1"/>
  <c r="J170" i="12"/>
  <c r="V170" i="12" s="1"/>
  <c r="AH170" i="12" s="1"/>
  <c r="I170" i="12"/>
  <c r="U170" i="12" s="1"/>
  <c r="AG170" i="12" s="1"/>
  <c r="H170" i="12"/>
  <c r="T170" i="12" s="1"/>
  <c r="AF170" i="12" s="1"/>
  <c r="G170" i="12"/>
  <c r="S170" i="12" s="1"/>
  <c r="AE170" i="12" s="1"/>
  <c r="F170" i="12"/>
  <c r="R170" i="12" s="1"/>
  <c r="AD170" i="12" s="1"/>
  <c r="E170" i="12"/>
  <c r="Q170" i="12" s="1"/>
  <c r="AC170" i="12" s="1"/>
  <c r="D170" i="12"/>
  <c r="C170" i="12"/>
  <c r="O170" i="12" s="1"/>
  <c r="AA170" i="12" s="1"/>
  <c r="AJ169" i="12"/>
  <c r="AF169" i="12"/>
  <c r="AE169" i="12"/>
  <c r="X169" i="12"/>
  <c r="W169" i="12"/>
  <c r="AI169" i="12" s="1"/>
  <c r="V169" i="12"/>
  <c r="AH169" i="12" s="1"/>
  <c r="U169" i="12"/>
  <c r="AG169" i="12" s="1"/>
  <c r="T169" i="12"/>
  <c r="S169" i="12"/>
  <c r="R169" i="12"/>
  <c r="AD169" i="12" s="1"/>
  <c r="AD168" i="12"/>
  <c r="X168" i="12"/>
  <c r="AJ168" i="12" s="1"/>
  <c r="W168" i="12"/>
  <c r="AI168" i="12" s="1"/>
  <c r="V168" i="12"/>
  <c r="AH168" i="12" s="1"/>
  <c r="U168" i="12"/>
  <c r="AG168" i="12" s="1"/>
  <c r="T168" i="12"/>
  <c r="AF168" i="12" s="1"/>
  <c r="S168" i="12"/>
  <c r="AE168" i="12" s="1"/>
  <c r="R168" i="12"/>
  <c r="AJ167" i="12"/>
  <c r="AF167" i="12"/>
  <c r="X167" i="12"/>
  <c r="W167" i="12"/>
  <c r="AI167" i="12" s="1"/>
  <c r="V167" i="12"/>
  <c r="AH167" i="12" s="1"/>
  <c r="U167" i="12"/>
  <c r="AG167" i="12" s="1"/>
  <c r="T167" i="12"/>
  <c r="S167" i="12"/>
  <c r="AE167" i="12" s="1"/>
  <c r="R167" i="12"/>
  <c r="AD167" i="12" s="1"/>
  <c r="Q165" i="12"/>
  <c r="AC165" i="12" s="1"/>
  <c r="P165" i="12"/>
  <c r="AB165" i="12" s="1"/>
  <c r="O165" i="12"/>
  <c r="AA165" i="12" s="1"/>
  <c r="AB164" i="12"/>
  <c r="AA164" i="12"/>
  <c r="Q164" i="12"/>
  <c r="AC164" i="12" s="1"/>
  <c r="P164" i="12"/>
  <c r="O164" i="12"/>
  <c r="AC163" i="12"/>
  <c r="Q163" i="12"/>
  <c r="P163" i="12"/>
  <c r="AB163" i="12" s="1"/>
  <c r="O163" i="12"/>
  <c r="AA163" i="12" s="1"/>
  <c r="AA162" i="12"/>
  <c r="Q162" i="12"/>
  <c r="AC162" i="12" s="1"/>
  <c r="P162" i="12"/>
  <c r="AB162" i="12" s="1"/>
  <c r="O162" i="12"/>
  <c r="AA161" i="12"/>
  <c r="Q161" i="12"/>
  <c r="AC161" i="12" s="1"/>
  <c r="P161" i="12"/>
  <c r="AB161" i="12" s="1"/>
  <c r="O161" i="12"/>
  <c r="AC160" i="12"/>
  <c r="Q160" i="12"/>
  <c r="P160" i="12"/>
  <c r="AB160" i="12" s="1"/>
  <c r="O160" i="12"/>
  <c r="AA160" i="12" s="1"/>
  <c r="Q159" i="12"/>
  <c r="AC159" i="12" s="1"/>
  <c r="P159" i="12"/>
  <c r="AB159" i="12" s="1"/>
  <c r="O159" i="12"/>
  <c r="AA159" i="12" s="1"/>
  <c r="AI157" i="12"/>
  <c r="L157" i="12"/>
  <c r="X157" i="12" s="1"/>
  <c r="AJ157" i="12" s="1"/>
  <c r="K157" i="12"/>
  <c r="W157" i="12" s="1"/>
  <c r="J157" i="12"/>
  <c r="V157" i="12" s="1"/>
  <c r="AH157" i="12" s="1"/>
  <c r="I157" i="12"/>
  <c r="U157" i="12" s="1"/>
  <c r="AG157" i="12" s="1"/>
  <c r="H157" i="12"/>
  <c r="T157" i="12" s="1"/>
  <c r="AF157" i="12" s="1"/>
  <c r="G157" i="12"/>
  <c r="S157" i="12" s="1"/>
  <c r="AE157" i="12" s="1"/>
  <c r="F157" i="12"/>
  <c r="R157" i="12" s="1"/>
  <c r="AD157" i="12" s="1"/>
  <c r="E157" i="12"/>
  <c r="Q157" i="12" s="1"/>
  <c r="AC157" i="12" s="1"/>
  <c r="D157" i="12"/>
  <c r="P157" i="12" s="1"/>
  <c r="AB157" i="12" s="1"/>
  <c r="C157" i="12"/>
  <c r="O157" i="12" s="1"/>
  <c r="AA157" i="12" s="1"/>
  <c r="AJ156" i="12"/>
  <c r="AG156" i="12"/>
  <c r="AF156" i="12"/>
  <c r="X156" i="12"/>
  <c r="W156" i="12"/>
  <c r="AI156" i="12" s="1"/>
  <c r="V156" i="12"/>
  <c r="AH156" i="12" s="1"/>
  <c r="U156" i="12"/>
  <c r="T156" i="12"/>
  <c r="S156" i="12"/>
  <c r="AE156" i="12" s="1"/>
  <c r="R156" i="12"/>
  <c r="AD156" i="12" s="1"/>
  <c r="Q156" i="12"/>
  <c r="AC156" i="12" s="1"/>
  <c r="AC155" i="12"/>
  <c r="AB155" i="12"/>
  <c r="X155" i="12"/>
  <c r="AJ155" i="12" s="1"/>
  <c r="W155" i="12"/>
  <c r="AI155" i="12" s="1"/>
  <c r="V155" i="12"/>
  <c r="AH155" i="12" s="1"/>
  <c r="U155" i="12"/>
  <c r="AG155" i="12" s="1"/>
  <c r="T155" i="12"/>
  <c r="AF155" i="12" s="1"/>
  <c r="S155" i="12"/>
  <c r="AE155" i="12" s="1"/>
  <c r="R155" i="12"/>
  <c r="AD155" i="12" s="1"/>
  <c r="Q155" i="12"/>
  <c r="P155" i="12"/>
  <c r="O155" i="12"/>
  <c r="AA155" i="12" s="1"/>
  <c r="AJ154" i="12"/>
  <c r="AG154" i="12"/>
  <c r="X154" i="12"/>
  <c r="W154" i="12"/>
  <c r="AI154" i="12" s="1"/>
  <c r="V154" i="12"/>
  <c r="AH154" i="12" s="1"/>
  <c r="U154" i="12"/>
  <c r="T154" i="12"/>
  <c r="AF154" i="12" s="1"/>
  <c r="S154" i="12"/>
  <c r="AE154" i="12" s="1"/>
  <c r="R154" i="12"/>
  <c r="AD154" i="12" s="1"/>
  <c r="Q154" i="12"/>
  <c r="AC154" i="12" s="1"/>
  <c r="P154" i="12"/>
  <c r="AB154" i="12" s="1"/>
  <c r="O154" i="12"/>
  <c r="AA154" i="12" s="1"/>
  <c r="X153" i="12"/>
  <c r="AJ153" i="12" s="1"/>
  <c r="W153" i="12"/>
  <c r="AI153" i="12" s="1"/>
  <c r="V153" i="12"/>
  <c r="AH153" i="12" s="1"/>
  <c r="U153" i="12"/>
  <c r="AG153" i="12" s="1"/>
  <c r="T153" i="12"/>
  <c r="AF153" i="12" s="1"/>
  <c r="S153" i="12"/>
  <c r="AE153" i="12" s="1"/>
  <c r="R153" i="12"/>
  <c r="AD153" i="12" s="1"/>
  <c r="Q153" i="12"/>
  <c r="AC153" i="12" s="1"/>
  <c r="P153" i="12"/>
  <c r="AB153" i="12" s="1"/>
  <c r="O153" i="12"/>
  <c r="AA153" i="12" s="1"/>
  <c r="X152" i="12"/>
  <c r="AJ152" i="12" s="1"/>
  <c r="W152" i="12"/>
  <c r="AI152" i="12" s="1"/>
  <c r="V152" i="12"/>
  <c r="AH152" i="12" s="1"/>
  <c r="U152" i="12"/>
  <c r="AG152" i="12" s="1"/>
  <c r="T152" i="12"/>
  <c r="AF152" i="12" s="1"/>
  <c r="S152" i="12"/>
  <c r="AE152" i="12" s="1"/>
  <c r="R152" i="12"/>
  <c r="AD152" i="12" s="1"/>
  <c r="Q152" i="12"/>
  <c r="AC152" i="12" s="1"/>
  <c r="P152" i="12"/>
  <c r="AB152" i="12" s="1"/>
  <c r="O152" i="12"/>
  <c r="AA152" i="12" s="1"/>
  <c r="AG151" i="12"/>
  <c r="AC151" i="12"/>
  <c r="X151" i="12"/>
  <c r="AJ151" i="12" s="1"/>
  <c r="W151" i="12"/>
  <c r="AI151" i="12" s="1"/>
  <c r="V151" i="12"/>
  <c r="AH151" i="12" s="1"/>
  <c r="U151" i="12"/>
  <c r="T151" i="12"/>
  <c r="AF151" i="12" s="1"/>
  <c r="S151" i="12"/>
  <c r="AE151" i="12" s="1"/>
  <c r="R151" i="12"/>
  <c r="AD151" i="12" s="1"/>
  <c r="Q151" i="12"/>
  <c r="P151" i="12"/>
  <c r="AB151" i="12" s="1"/>
  <c r="O151" i="12"/>
  <c r="AA151" i="12" s="1"/>
  <c r="P149" i="12"/>
  <c r="AB149" i="12" s="1"/>
  <c r="O149" i="12"/>
  <c r="AA149" i="12" s="1"/>
  <c r="L149" i="12"/>
  <c r="X149" i="12" s="1"/>
  <c r="AJ149" i="12" s="1"/>
  <c r="K149" i="12"/>
  <c r="W149" i="12" s="1"/>
  <c r="AI149" i="12" s="1"/>
  <c r="J149" i="12"/>
  <c r="V149" i="12" s="1"/>
  <c r="AH149" i="12" s="1"/>
  <c r="I149" i="12"/>
  <c r="U149" i="12" s="1"/>
  <c r="AG149" i="12" s="1"/>
  <c r="H149" i="12"/>
  <c r="T149" i="12" s="1"/>
  <c r="AF149" i="12" s="1"/>
  <c r="G149" i="12"/>
  <c r="S149" i="12" s="1"/>
  <c r="AE149" i="12" s="1"/>
  <c r="F149" i="12"/>
  <c r="R149" i="12" s="1"/>
  <c r="AD149" i="12" s="1"/>
  <c r="E149" i="12"/>
  <c r="Q149" i="12" s="1"/>
  <c r="AC149" i="12" s="1"/>
  <c r="D149" i="12"/>
  <c r="C149" i="12"/>
  <c r="AJ148" i="12"/>
  <c r="AF148" i="12"/>
  <c r="X148" i="12"/>
  <c r="W148" i="12"/>
  <c r="AI148" i="12" s="1"/>
  <c r="V148" i="12"/>
  <c r="AH148" i="12" s="1"/>
  <c r="U148" i="12"/>
  <c r="AG148" i="12" s="1"/>
  <c r="T148" i="12"/>
  <c r="S148" i="12"/>
  <c r="AE148" i="12" s="1"/>
  <c r="R148" i="12"/>
  <c r="AD148" i="12" s="1"/>
  <c r="AF147" i="12"/>
  <c r="X147" i="12"/>
  <c r="AJ147" i="12" s="1"/>
  <c r="W147" i="12"/>
  <c r="AI147" i="12" s="1"/>
  <c r="V147" i="12"/>
  <c r="AH147" i="12" s="1"/>
  <c r="U147" i="12"/>
  <c r="AG147" i="12" s="1"/>
  <c r="T147" i="12"/>
  <c r="S147" i="12"/>
  <c r="AE147" i="12" s="1"/>
  <c r="R147" i="12"/>
  <c r="AD147" i="12" s="1"/>
  <c r="AA145" i="12"/>
  <c r="Q145" i="12"/>
  <c r="AC145" i="12" s="1"/>
  <c r="P145" i="12"/>
  <c r="AB145" i="12" s="1"/>
  <c r="O145" i="12"/>
  <c r="AA144" i="12"/>
  <c r="Q144" i="12"/>
  <c r="AC144" i="12" s="1"/>
  <c r="P144" i="12"/>
  <c r="AB144" i="12" s="1"/>
  <c r="O144" i="12"/>
  <c r="AC143" i="12"/>
  <c r="Q143" i="12"/>
  <c r="P143" i="12"/>
  <c r="AB143" i="12" s="1"/>
  <c r="O143" i="12"/>
  <c r="AA143" i="12" s="1"/>
  <c r="Q142" i="12"/>
  <c r="AC142" i="12" s="1"/>
  <c r="P142" i="12"/>
  <c r="AB142" i="12" s="1"/>
  <c r="O142" i="12"/>
  <c r="AA142" i="12" s="1"/>
  <c r="AC141" i="12"/>
  <c r="Q141" i="12"/>
  <c r="P141" i="12"/>
  <c r="AB141" i="12" s="1"/>
  <c r="O141" i="12"/>
  <c r="AA141" i="12" s="1"/>
  <c r="Q140" i="12"/>
  <c r="AC140" i="12" s="1"/>
  <c r="P140" i="12"/>
  <c r="AB140" i="12" s="1"/>
  <c r="O140" i="12"/>
  <c r="AA140" i="12" s="1"/>
  <c r="U138" i="12"/>
  <c r="AG138" i="12" s="1"/>
  <c r="T138" i="12"/>
  <c r="AF138" i="12" s="1"/>
  <c r="Q138" i="12"/>
  <c r="AC138" i="12" s="1"/>
  <c r="L138" i="12"/>
  <c r="X138" i="12" s="1"/>
  <c r="AJ138" i="12" s="1"/>
  <c r="K138" i="12"/>
  <c r="W138" i="12" s="1"/>
  <c r="AI138" i="12" s="1"/>
  <c r="J138" i="12"/>
  <c r="V138" i="12" s="1"/>
  <c r="AH138" i="12" s="1"/>
  <c r="I138" i="12"/>
  <c r="H138" i="12"/>
  <c r="G138" i="12"/>
  <c r="S138" i="12" s="1"/>
  <c r="AE138" i="12" s="1"/>
  <c r="F138" i="12"/>
  <c r="R138" i="12" s="1"/>
  <c r="AD138" i="12" s="1"/>
  <c r="E138" i="12"/>
  <c r="D138" i="12"/>
  <c r="P138" i="12" s="1"/>
  <c r="AB138" i="12" s="1"/>
  <c r="C138" i="12"/>
  <c r="O138" i="12" s="1"/>
  <c r="AA138" i="12" s="1"/>
  <c r="AJ137" i="12"/>
  <c r="AF137" i="12"/>
  <c r="AC137" i="12"/>
  <c r="AB137" i="12"/>
  <c r="X137" i="12"/>
  <c r="W137" i="12"/>
  <c r="AI137" i="12" s="1"/>
  <c r="V137" i="12"/>
  <c r="AH137" i="12" s="1"/>
  <c r="U137" i="12"/>
  <c r="AG137" i="12" s="1"/>
  <c r="T137" i="12"/>
  <c r="S137" i="12"/>
  <c r="AE137" i="12" s="1"/>
  <c r="R137" i="12"/>
  <c r="AD137" i="12" s="1"/>
  <c r="Q137" i="12"/>
  <c r="P137" i="12"/>
  <c r="O137" i="12"/>
  <c r="AA137" i="12" s="1"/>
  <c r="AJ136" i="12"/>
  <c r="AB136" i="12"/>
  <c r="X136" i="12"/>
  <c r="W136" i="12"/>
  <c r="AI136" i="12" s="1"/>
  <c r="V136" i="12"/>
  <c r="AH136" i="12" s="1"/>
  <c r="U136" i="12"/>
  <c r="AG136" i="12" s="1"/>
  <c r="T136" i="12"/>
  <c r="AF136" i="12" s="1"/>
  <c r="S136" i="12"/>
  <c r="AE136" i="12" s="1"/>
  <c r="R136" i="12"/>
  <c r="AD136" i="12" s="1"/>
  <c r="Q136" i="12"/>
  <c r="AC136" i="12" s="1"/>
  <c r="P136" i="12"/>
  <c r="O136" i="12"/>
  <c r="AA136" i="12" s="1"/>
  <c r="AG135" i="12"/>
  <c r="X135" i="12"/>
  <c r="AJ135" i="12" s="1"/>
  <c r="W135" i="12"/>
  <c r="AI135" i="12" s="1"/>
  <c r="V135" i="12"/>
  <c r="AH135" i="12" s="1"/>
  <c r="U135" i="12"/>
  <c r="T135" i="12"/>
  <c r="AF135" i="12" s="1"/>
  <c r="S135" i="12"/>
  <c r="AE135" i="12" s="1"/>
  <c r="R135" i="12"/>
  <c r="AD135" i="12" s="1"/>
  <c r="Q135" i="12"/>
  <c r="AC135" i="12" s="1"/>
  <c r="P135" i="12"/>
  <c r="AB135" i="12" s="1"/>
  <c r="O135" i="12"/>
  <c r="AA135" i="12" s="1"/>
  <c r="L134" i="12"/>
  <c r="X134" i="12" s="1"/>
  <c r="AJ134" i="12" s="1"/>
  <c r="K134" i="12"/>
  <c r="W134" i="12" s="1"/>
  <c r="AI134" i="12" s="1"/>
  <c r="J134" i="12"/>
  <c r="V134" i="12" s="1"/>
  <c r="AH134" i="12" s="1"/>
  <c r="I134" i="12"/>
  <c r="U134" i="12" s="1"/>
  <c r="AG134" i="12" s="1"/>
  <c r="H134" i="12"/>
  <c r="T134" i="12" s="1"/>
  <c r="AF134" i="12" s="1"/>
  <c r="G134" i="12"/>
  <c r="S134" i="12" s="1"/>
  <c r="AE134" i="12" s="1"/>
  <c r="F134" i="12"/>
  <c r="R134" i="12" s="1"/>
  <c r="AD134" i="12" s="1"/>
  <c r="E134" i="12"/>
  <c r="Q134" i="12" s="1"/>
  <c r="AC134" i="12" s="1"/>
  <c r="D134" i="12"/>
  <c r="P134" i="12" s="1"/>
  <c r="AB134" i="12" s="1"/>
  <c r="C134" i="12"/>
  <c r="O134" i="12" s="1"/>
  <c r="AA134" i="12" s="1"/>
  <c r="AI133" i="12"/>
  <c r="AA133" i="12"/>
  <c r="X133" i="12"/>
  <c r="AJ133" i="12" s="1"/>
  <c r="W133" i="12"/>
  <c r="V133" i="12"/>
  <c r="AH133" i="12" s="1"/>
  <c r="U133" i="12"/>
  <c r="AG133" i="12" s="1"/>
  <c r="T133" i="12"/>
  <c r="AF133" i="12" s="1"/>
  <c r="S133" i="12"/>
  <c r="AE133" i="12" s="1"/>
  <c r="R133" i="12"/>
  <c r="AD133" i="12" s="1"/>
  <c r="Q133" i="12"/>
  <c r="AC133" i="12" s="1"/>
  <c r="P133" i="12"/>
  <c r="AB133" i="12" s="1"/>
  <c r="O133" i="12"/>
  <c r="AI132" i="12"/>
  <c r="AH132" i="12"/>
  <c r="AA132" i="12"/>
  <c r="X132" i="12"/>
  <c r="AJ132" i="12" s="1"/>
  <c r="W132" i="12"/>
  <c r="V132" i="12"/>
  <c r="U132" i="12"/>
  <c r="AG132" i="12" s="1"/>
  <c r="T132" i="12"/>
  <c r="AF132" i="12" s="1"/>
  <c r="S132" i="12"/>
  <c r="AE132" i="12" s="1"/>
  <c r="R132" i="12"/>
  <c r="AD132" i="12" s="1"/>
  <c r="Q132" i="12"/>
  <c r="AC132" i="12" s="1"/>
  <c r="P132" i="12"/>
  <c r="AB132" i="12" s="1"/>
  <c r="O132" i="12"/>
  <c r="AH131" i="12"/>
  <c r="X131" i="12"/>
  <c r="AJ131" i="12" s="1"/>
  <c r="W131" i="12"/>
  <c r="AI131" i="12" s="1"/>
  <c r="V131" i="12"/>
  <c r="U131" i="12"/>
  <c r="AG131" i="12" s="1"/>
  <c r="T131" i="12"/>
  <c r="AF131" i="12" s="1"/>
  <c r="S131" i="12"/>
  <c r="AE131" i="12" s="1"/>
  <c r="R131" i="12"/>
  <c r="AD131" i="12" s="1"/>
  <c r="Q131" i="12"/>
  <c r="AC131" i="12" s="1"/>
  <c r="P131" i="12"/>
  <c r="AB131" i="12" s="1"/>
  <c r="O131" i="12"/>
  <c r="AA131" i="12" s="1"/>
  <c r="AD130" i="12"/>
  <c r="X130" i="12"/>
  <c r="AJ130" i="12" s="1"/>
  <c r="W130" i="12"/>
  <c r="AI130" i="12" s="1"/>
  <c r="V130" i="12"/>
  <c r="AH130" i="12" s="1"/>
  <c r="U130" i="12"/>
  <c r="AG130" i="12" s="1"/>
  <c r="T130" i="12"/>
  <c r="AF130" i="12" s="1"/>
  <c r="S130" i="12"/>
  <c r="AE130" i="12" s="1"/>
  <c r="R130" i="12"/>
  <c r="Q130" i="12"/>
  <c r="AC130" i="12" s="1"/>
  <c r="P130" i="12"/>
  <c r="AB130" i="12" s="1"/>
  <c r="O130" i="12"/>
  <c r="AA130" i="12" s="1"/>
  <c r="AI129" i="12"/>
  <c r="AA129" i="12"/>
  <c r="X129" i="12"/>
  <c r="AJ129" i="12" s="1"/>
  <c r="W129" i="12"/>
  <c r="V129" i="12"/>
  <c r="AH129" i="12" s="1"/>
  <c r="U129" i="12"/>
  <c r="AG129" i="12" s="1"/>
  <c r="T129" i="12"/>
  <c r="AF129" i="12" s="1"/>
  <c r="S129" i="12"/>
  <c r="AE129" i="12" s="1"/>
  <c r="R129" i="12"/>
  <c r="AD129" i="12" s="1"/>
  <c r="Q129" i="12"/>
  <c r="AC129" i="12" s="1"/>
  <c r="P129" i="12"/>
  <c r="AB129" i="12" s="1"/>
  <c r="O129" i="12"/>
  <c r="AC128" i="12"/>
  <c r="AB128" i="12"/>
  <c r="Q128" i="12"/>
  <c r="P128" i="12"/>
  <c r="O128" i="12"/>
  <c r="AA128" i="12" s="1"/>
  <c r="AA127" i="12"/>
  <c r="Q127" i="12"/>
  <c r="AC127" i="12" s="1"/>
  <c r="P127" i="12"/>
  <c r="AB127" i="12" s="1"/>
  <c r="O127" i="12"/>
  <c r="AC126" i="12"/>
  <c r="AB126" i="12"/>
  <c r="Q126" i="12"/>
  <c r="P126" i="12"/>
  <c r="O126" i="12"/>
  <c r="AA126" i="12" s="1"/>
  <c r="AC125" i="12"/>
  <c r="Q125" i="12"/>
  <c r="P125" i="12"/>
  <c r="AB125" i="12" s="1"/>
  <c r="O125" i="12"/>
  <c r="AA125" i="12" s="1"/>
  <c r="AB124" i="12"/>
  <c r="AA124" i="12"/>
  <c r="Q124" i="12"/>
  <c r="AC124" i="12" s="1"/>
  <c r="P124" i="12"/>
  <c r="O124" i="12"/>
  <c r="AC123" i="12"/>
  <c r="AA123" i="12"/>
  <c r="Q123" i="12"/>
  <c r="P123" i="12"/>
  <c r="AB123" i="12" s="1"/>
  <c r="O123" i="12"/>
  <c r="AI122" i="12"/>
  <c r="AE122" i="12"/>
  <c r="AD122" i="12"/>
  <c r="X122" i="12"/>
  <c r="AJ122" i="12" s="1"/>
  <c r="W122" i="12"/>
  <c r="V122" i="12"/>
  <c r="AH122" i="12" s="1"/>
  <c r="U122" i="12"/>
  <c r="AG122" i="12" s="1"/>
  <c r="T122" i="12"/>
  <c r="AF122" i="12" s="1"/>
  <c r="S122" i="12"/>
  <c r="R122" i="12"/>
  <c r="Q122" i="12"/>
  <c r="AC122" i="12" s="1"/>
  <c r="P122" i="12"/>
  <c r="AB122" i="12" s="1"/>
  <c r="E122" i="12"/>
  <c r="D122" i="12"/>
  <c r="C122" i="12"/>
  <c r="Q121" i="12"/>
  <c r="AC121" i="12" s="1"/>
  <c r="P121" i="12"/>
  <c r="AB121" i="12" s="1"/>
  <c r="O121" i="12"/>
  <c r="AA121" i="12" s="1"/>
  <c r="Q120" i="12"/>
  <c r="AC120" i="12" s="1"/>
  <c r="P120" i="12"/>
  <c r="AB120" i="12" s="1"/>
  <c r="O120" i="12"/>
  <c r="AA120" i="12" s="1"/>
  <c r="AB119" i="12"/>
  <c r="AA119" i="12"/>
  <c r="Q119" i="12"/>
  <c r="AC119" i="12" s="1"/>
  <c r="P119" i="12"/>
  <c r="O119" i="12"/>
  <c r="AI118" i="12"/>
  <c r="AE118" i="12"/>
  <c r="X118" i="12"/>
  <c r="AJ118" i="12" s="1"/>
  <c r="W118" i="12"/>
  <c r="V118" i="12"/>
  <c r="AH118" i="12" s="1"/>
  <c r="U118" i="12"/>
  <c r="AG118" i="12" s="1"/>
  <c r="T118" i="12"/>
  <c r="AF118" i="12" s="1"/>
  <c r="S118" i="12"/>
  <c r="R118" i="12"/>
  <c r="AD118" i="12" s="1"/>
  <c r="Q118" i="12"/>
  <c r="AC118" i="12" s="1"/>
  <c r="O118" i="12"/>
  <c r="AA118" i="12" s="1"/>
  <c r="E118" i="12"/>
  <c r="E117" i="12" s="1"/>
  <c r="D118" i="12"/>
  <c r="D117" i="12" s="1"/>
  <c r="C118" i="12"/>
  <c r="X117" i="12"/>
  <c r="AJ117" i="12" s="1"/>
  <c r="T117" i="12"/>
  <c r="AF117" i="12" s="1"/>
  <c r="L117" i="12"/>
  <c r="K117" i="12"/>
  <c r="W117" i="12" s="1"/>
  <c r="AI117" i="12" s="1"/>
  <c r="J117" i="12"/>
  <c r="V117" i="12" s="1"/>
  <c r="AH117" i="12" s="1"/>
  <c r="I117" i="12"/>
  <c r="U117" i="12" s="1"/>
  <c r="AG117" i="12" s="1"/>
  <c r="H117" i="12"/>
  <c r="G117" i="12"/>
  <c r="S117" i="12" s="1"/>
  <c r="AE117" i="12" s="1"/>
  <c r="F117" i="12"/>
  <c r="R117" i="12" s="1"/>
  <c r="AD117" i="12" s="1"/>
  <c r="L116" i="12"/>
  <c r="X116" i="12" s="1"/>
  <c r="AJ116" i="12" s="1"/>
  <c r="AH114" i="12"/>
  <c r="X114" i="12"/>
  <c r="AJ114" i="12" s="1"/>
  <c r="W114" i="12"/>
  <c r="AI114" i="12" s="1"/>
  <c r="V114" i="12"/>
  <c r="U114" i="12"/>
  <c r="AG114" i="12" s="1"/>
  <c r="T114" i="12"/>
  <c r="AF114" i="12" s="1"/>
  <c r="S114" i="12"/>
  <c r="AE114" i="12" s="1"/>
  <c r="R114" i="12"/>
  <c r="AD114" i="12" s="1"/>
  <c r="Q114" i="12"/>
  <c r="AC114" i="12" s="1"/>
  <c r="P114" i="12"/>
  <c r="AB114" i="12" s="1"/>
  <c r="O114" i="12"/>
  <c r="AA114" i="12" s="1"/>
  <c r="X113" i="12"/>
  <c r="AJ113" i="12" s="1"/>
  <c r="W113" i="12"/>
  <c r="AI113" i="12" s="1"/>
  <c r="V113" i="12"/>
  <c r="AH113" i="12" s="1"/>
  <c r="U113" i="12"/>
  <c r="AG113" i="12" s="1"/>
  <c r="T113" i="12"/>
  <c r="AF113" i="12" s="1"/>
  <c r="AJ112" i="12"/>
  <c r="AF112" i="12"/>
  <c r="X112" i="12"/>
  <c r="W112" i="12"/>
  <c r="AI112" i="12" s="1"/>
  <c r="V112" i="12"/>
  <c r="AH112" i="12" s="1"/>
  <c r="U112" i="12"/>
  <c r="AG112" i="12" s="1"/>
  <c r="T112" i="12"/>
  <c r="AH111" i="12"/>
  <c r="X111" i="12"/>
  <c r="AJ111" i="12" s="1"/>
  <c r="W111" i="12"/>
  <c r="AI111" i="12" s="1"/>
  <c r="V111" i="12"/>
  <c r="U111" i="12"/>
  <c r="AG111" i="12" s="1"/>
  <c r="T111" i="12"/>
  <c r="AF111" i="12" s="1"/>
  <c r="X110" i="12"/>
  <c r="AJ110" i="12" s="1"/>
  <c r="W110" i="12"/>
  <c r="AI110" i="12" s="1"/>
  <c r="V110" i="12"/>
  <c r="AH110" i="12" s="1"/>
  <c r="U110" i="12"/>
  <c r="AG110" i="12" s="1"/>
  <c r="T110" i="12"/>
  <c r="AF110" i="12" s="1"/>
  <c r="X109" i="12"/>
  <c r="AJ109" i="12" s="1"/>
  <c r="W109" i="12"/>
  <c r="AI109" i="12" s="1"/>
  <c r="V109" i="12"/>
  <c r="AH109" i="12" s="1"/>
  <c r="U109" i="12"/>
  <c r="AG109" i="12" s="1"/>
  <c r="T109" i="12"/>
  <c r="AF109" i="12" s="1"/>
  <c r="X108" i="12"/>
  <c r="AJ108" i="12" s="1"/>
  <c r="W108" i="12"/>
  <c r="AI108" i="12" s="1"/>
  <c r="V108" i="12"/>
  <c r="AH108" i="12" s="1"/>
  <c r="U108" i="12"/>
  <c r="AG108" i="12" s="1"/>
  <c r="T108" i="12"/>
  <c r="AF108" i="12" s="1"/>
  <c r="S106" i="12"/>
  <c r="AE106" i="12" s="1"/>
  <c r="S105" i="12"/>
  <c r="AE105" i="12" s="1"/>
  <c r="S104" i="12"/>
  <c r="AE104" i="12" s="1"/>
  <c r="AE103" i="12"/>
  <c r="S103" i="12"/>
  <c r="AD101" i="12"/>
  <c r="AC101" i="12"/>
  <c r="R101" i="12"/>
  <c r="Q101" i="12"/>
  <c r="R100" i="12"/>
  <c r="AD100" i="12" s="1"/>
  <c r="Q100" i="12"/>
  <c r="AC100" i="12" s="1"/>
  <c r="R99" i="12"/>
  <c r="AD99" i="12" s="1"/>
  <c r="Q99" i="12"/>
  <c r="AC99" i="12" s="1"/>
  <c r="AC98" i="12"/>
  <c r="R98" i="12"/>
  <c r="AD98" i="12" s="1"/>
  <c r="Q98" i="12"/>
  <c r="AA96" i="12"/>
  <c r="P96" i="12"/>
  <c r="AB96" i="12" s="1"/>
  <c r="O96" i="12"/>
  <c r="P95" i="12"/>
  <c r="AB95" i="12" s="1"/>
  <c r="O95" i="12"/>
  <c r="AA95" i="12" s="1"/>
  <c r="P94" i="12"/>
  <c r="AB94" i="12" s="1"/>
  <c r="O94" i="12"/>
  <c r="AA94" i="12" s="1"/>
  <c r="P93" i="12"/>
  <c r="AB93" i="12" s="1"/>
  <c r="O93" i="12"/>
  <c r="AA93" i="12" s="1"/>
  <c r="P91" i="12"/>
  <c r="AB91" i="12" s="1"/>
  <c r="L91" i="12"/>
  <c r="X91" i="12" s="1"/>
  <c r="AJ91" i="12" s="1"/>
  <c r="K91" i="12"/>
  <c r="W91" i="12" s="1"/>
  <c r="AI91" i="12" s="1"/>
  <c r="J91" i="12"/>
  <c r="V91" i="12" s="1"/>
  <c r="AH91" i="12" s="1"/>
  <c r="I91" i="12"/>
  <c r="U91" i="12" s="1"/>
  <c r="AG91" i="12" s="1"/>
  <c r="H91" i="12"/>
  <c r="T91" i="12" s="1"/>
  <c r="AF91" i="12" s="1"/>
  <c r="G91" i="12"/>
  <c r="S91" i="12" s="1"/>
  <c r="AE91" i="12" s="1"/>
  <c r="F91" i="12"/>
  <c r="R91" i="12" s="1"/>
  <c r="AD91" i="12" s="1"/>
  <c r="E91" i="12"/>
  <c r="Q91" i="12" s="1"/>
  <c r="AC91" i="12" s="1"/>
  <c r="D91" i="12"/>
  <c r="D81" i="12" s="1"/>
  <c r="C91" i="12"/>
  <c r="O91" i="12" s="1"/>
  <c r="AA91" i="12" s="1"/>
  <c r="AG90" i="12"/>
  <c r="X90" i="12"/>
  <c r="AJ90" i="12" s="1"/>
  <c r="W90" i="12"/>
  <c r="AI90" i="12" s="1"/>
  <c r="V90" i="12"/>
  <c r="AH90" i="12" s="1"/>
  <c r="U90" i="12"/>
  <c r="T90" i="12"/>
  <c r="AF90" i="12" s="1"/>
  <c r="S90" i="12"/>
  <c r="AE90" i="12" s="1"/>
  <c r="R90" i="12"/>
  <c r="AD90" i="12" s="1"/>
  <c r="Q90" i="12"/>
  <c r="AC90" i="12" s="1"/>
  <c r="P90" i="12"/>
  <c r="AB90" i="12" s="1"/>
  <c r="O90" i="12"/>
  <c r="AA90" i="12" s="1"/>
  <c r="AG89" i="12"/>
  <c r="AC89" i="12"/>
  <c r="X89" i="12"/>
  <c r="AJ89" i="12" s="1"/>
  <c r="W89" i="12"/>
  <c r="AI89" i="12" s="1"/>
  <c r="V89" i="12"/>
  <c r="AH89" i="12" s="1"/>
  <c r="U89" i="12"/>
  <c r="T89" i="12"/>
  <c r="AF89" i="12" s="1"/>
  <c r="S89" i="12"/>
  <c r="AE89" i="12" s="1"/>
  <c r="R89" i="12"/>
  <c r="AD89" i="12" s="1"/>
  <c r="Q89" i="12"/>
  <c r="P89" i="12"/>
  <c r="AB89" i="12" s="1"/>
  <c r="O89" i="12"/>
  <c r="AA89" i="12" s="1"/>
  <c r="AJ88" i="12"/>
  <c r="AF88" i="12"/>
  <c r="AC88" i="12"/>
  <c r="AB88" i="12"/>
  <c r="X88" i="12"/>
  <c r="W88" i="12"/>
  <c r="AI88" i="12" s="1"/>
  <c r="V88" i="12"/>
  <c r="AH88" i="12" s="1"/>
  <c r="U88" i="12"/>
  <c r="AG88" i="12" s="1"/>
  <c r="T88" i="12"/>
  <c r="S88" i="12"/>
  <c r="AE88" i="12" s="1"/>
  <c r="R88" i="12"/>
  <c r="AD88" i="12" s="1"/>
  <c r="Q88" i="12"/>
  <c r="P88" i="12"/>
  <c r="O88" i="12"/>
  <c r="AA88" i="12" s="1"/>
  <c r="AJ87" i="12"/>
  <c r="X87" i="12"/>
  <c r="W87" i="12"/>
  <c r="AI87" i="12" s="1"/>
  <c r="V87" i="12"/>
  <c r="AH87" i="12" s="1"/>
  <c r="U87" i="12"/>
  <c r="AG87" i="12" s="1"/>
  <c r="T87" i="12"/>
  <c r="AF87" i="12" s="1"/>
  <c r="S87" i="12"/>
  <c r="AE87" i="12" s="1"/>
  <c r="R87" i="12"/>
  <c r="AD87" i="12" s="1"/>
  <c r="Q87" i="12"/>
  <c r="AC87" i="12" s="1"/>
  <c r="P87" i="12"/>
  <c r="AB87" i="12" s="1"/>
  <c r="O87" i="12"/>
  <c r="AA87" i="12" s="1"/>
  <c r="O86" i="12"/>
  <c r="AA86" i="12" s="1"/>
  <c r="L86" i="12"/>
  <c r="X86" i="12" s="1"/>
  <c r="AJ86" i="12" s="1"/>
  <c r="K86" i="12"/>
  <c r="W86" i="12" s="1"/>
  <c r="AI86" i="12" s="1"/>
  <c r="J86" i="12"/>
  <c r="V86" i="12" s="1"/>
  <c r="AH86" i="12" s="1"/>
  <c r="I86" i="12"/>
  <c r="U86" i="12" s="1"/>
  <c r="AG86" i="12" s="1"/>
  <c r="H86" i="12"/>
  <c r="T86" i="12" s="1"/>
  <c r="AF86" i="12" s="1"/>
  <c r="G86" i="12"/>
  <c r="S86" i="12" s="1"/>
  <c r="AE86" i="12" s="1"/>
  <c r="F86" i="12"/>
  <c r="R86" i="12" s="1"/>
  <c r="AD86" i="12" s="1"/>
  <c r="E86" i="12"/>
  <c r="Q86" i="12" s="1"/>
  <c r="AC86" i="12" s="1"/>
  <c r="D86" i="12"/>
  <c r="P86" i="12" s="1"/>
  <c r="AB86" i="12" s="1"/>
  <c r="C86" i="12"/>
  <c r="AJ85" i="12"/>
  <c r="AH85" i="12"/>
  <c r="AD85" i="12"/>
  <c r="X85" i="12"/>
  <c r="W85" i="12"/>
  <c r="AI85" i="12" s="1"/>
  <c r="V85" i="12"/>
  <c r="U85" i="12"/>
  <c r="AG85" i="12" s="1"/>
  <c r="T85" i="12"/>
  <c r="AF85" i="12" s="1"/>
  <c r="S85" i="12"/>
  <c r="AE85" i="12" s="1"/>
  <c r="R85" i="12"/>
  <c r="AH84" i="12"/>
  <c r="AD84" i="12"/>
  <c r="X84" i="12"/>
  <c r="AJ84" i="12" s="1"/>
  <c r="W84" i="12"/>
  <c r="AI84" i="12" s="1"/>
  <c r="V84" i="12"/>
  <c r="U84" i="12"/>
  <c r="AG84" i="12" s="1"/>
  <c r="T84" i="12"/>
  <c r="AF84" i="12" s="1"/>
  <c r="S84" i="12"/>
  <c r="AE84" i="12" s="1"/>
  <c r="R84" i="12"/>
  <c r="AF83" i="12"/>
  <c r="X83" i="12"/>
  <c r="AJ83" i="12" s="1"/>
  <c r="W83" i="12"/>
  <c r="AI83" i="12" s="1"/>
  <c r="V83" i="12"/>
  <c r="AH83" i="12" s="1"/>
  <c r="U83" i="12"/>
  <c r="AG83" i="12" s="1"/>
  <c r="T83" i="12"/>
  <c r="S83" i="12"/>
  <c r="AE83" i="12" s="1"/>
  <c r="R83" i="12"/>
  <c r="AD83" i="12" s="1"/>
  <c r="V82" i="12"/>
  <c r="AH82" i="12" s="1"/>
  <c r="Q82" i="12"/>
  <c r="AC82" i="12" s="1"/>
  <c r="P82" i="12"/>
  <c r="AB82" i="12" s="1"/>
  <c r="O82" i="12"/>
  <c r="AA82" i="12" s="1"/>
  <c r="L82" i="12"/>
  <c r="X82" i="12" s="1"/>
  <c r="AJ82" i="12" s="1"/>
  <c r="K82" i="12"/>
  <c r="K81" i="12" s="1"/>
  <c r="W81" i="12" s="1"/>
  <c r="AI81" i="12" s="1"/>
  <c r="J82" i="12"/>
  <c r="I82" i="12"/>
  <c r="U82" i="12" s="1"/>
  <c r="AG82" i="12" s="1"/>
  <c r="H82" i="12"/>
  <c r="G82" i="12"/>
  <c r="S82" i="12" s="1"/>
  <c r="AE82" i="12" s="1"/>
  <c r="F82" i="12"/>
  <c r="R82" i="12" s="1"/>
  <c r="AD82" i="12" s="1"/>
  <c r="I81" i="12"/>
  <c r="U81" i="12" s="1"/>
  <c r="AG81" i="12" s="1"/>
  <c r="G81" i="12"/>
  <c r="S81" i="12" s="1"/>
  <c r="AE81" i="12" s="1"/>
  <c r="C81" i="12"/>
  <c r="O81" i="12" s="1"/>
  <c r="AA81" i="12" s="1"/>
  <c r="AI80" i="12"/>
  <c r="AG80" i="12"/>
  <c r="X80" i="12"/>
  <c r="AJ80" i="12" s="1"/>
  <c r="W80" i="12"/>
  <c r="V80" i="12"/>
  <c r="AH80" i="12" s="1"/>
  <c r="U80" i="12"/>
  <c r="T80" i="12"/>
  <c r="AF80" i="12" s="1"/>
  <c r="S80" i="12"/>
  <c r="AE80" i="12" s="1"/>
  <c r="R80" i="12"/>
  <c r="AD80" i="12" s="1"/>
  <c r="AF79" i="12"/>
  <c r="X79" i="12"/>
  <c r="AJ79" i="12" s="1"/>
  <c r="W79" i="12"/>
  <c r="AI79" i="12" s="1"/>
  <c r="V79" i="12"/>
  <c r="AH79" i="12" s="1"/>
  <c r="U79" i="12"/>
  <c r="AG79" i="12" s="1"/>
  <c r="T79" i="12"/>
  <c r="S79" i="12"/>
  <c r="AE79" i="12" s="1"/>
  <c r="R79" i="12"/>
  <c r="AD79" i="12" s="1"/>
  <c r="AC78" i="12"/>
  <c r="X78" i="12"/>
  <c r="AJ78" i="12" s="1"/>
  <c r="T78" i="12"/>
  <c r="AF78" i="12" s="1"/>
  <c r="Q78" i="12"/>
  <c r="P78" i="12"/>
  <c r="AB78" i="12" s="1"/>
  <c r="O78" i="12"/>
  <c r="AA78" i="12" s="1"/>
  <c r="L78" i="12"/>
  <c r="K78" i="12"/>
  <c r="K77" i="12" s="1"/>
  <c r="K76" i="12" s="1"/>
  <c r="J78" i="12"/>
  <c r="I78" i="12"/>
  <c r="U78" i="12" s="1"/>
  <c r="AG78" i="12" s="1"/>
  <c r="H78" i="12"/>
  <c r="G78" i="12"/>
  <c r="F78" i="12"/>
  <c r="R78" i="12" s="1"/>
  <c r="AD78" i="12" s="1"/>
  <c r="O77" i="12"/>
  <c r="AA77" i="12" s="1"/>
  <c r="L77" i="12"/>
  <c r="X77" i="12" s="1"/>
  <c r="AJ77" i="12" s="1"/>
  <c r="H77" i="12"/>
  <c r="T77" i="12" s="1"/>
  <c r="AF77" i="12" s="1"/>
  <c r="E77" i="12"/>
  <c r="D77" i="12"/>
  <c r="P77" i="12" s="1"/>
  <c r="AB77" i="12" s="1"/>
  <c r="C77" i="12"/>
  <c r="C76" i="12"/>
  <c r="AI73" i="12"/>
  <c r="AA73" i="12"/>
  <c r="X73" i="12"/>
  <c r="AJ73" i="12" s="1"/>
  <c r="W73" i="12"/>
  <c r="V73" i="12"/>
  <c r="AH73" i="12" s="1"/>
  <c r="U73" i="12"/>
  <c r="AG73" i="12" s="1"/>
  <c r="T73" i="12"/>
  <c r="AF73" i="12" s="1"/>
  <c r="S73" i="12"/>
  <c r="AE73" i="12" s="1"/>
  <c r="R73" i="12"/>
  <c r="AD73" i="12" s="1"/>
  <c r="Q73" i="12"/>
  <c r="AC73" i="12" s="1"/>
  <c r="P73" i="12"/>
  <c r="AB73" i="12" s="1"/>
  <c r="O73" i="12"/>
  <c r="AE72" i="12"/>
  <c r="AA72" i="12"/>
  <c r="X72" i="12"/>
  <c r="AJ72" i="12" s="1"/>
  <c r="W72" i="12"/>
  <c r="AI72" i="12" s="1"/>
  <c r="V72" i="12"/>
  <c r="AH72" i="12" s="1"/>
  <c r="U72" i="12"/>
  <c r="AG72" i="12" s="1"/>
  <c r="T72" i="12"/>
  <c r="AF72" i="12" s="1"/>
  <c r="S72" i="12"/>
  <c r="R72" i="12"/>
  <c r="AD72" i="12" s="1"/>
  <c r="Q72" i="12"/>
  <c r="AC72" i="12" s="1"/>
  <c r="P72" i="12"/>
  <c r="AB72" i="12" s="1"/>
  <c r="O72" i="12"/>
  <c r="AI71" i="12"/>
  <c r="AH71" i="12"/>
  <c r="X71" i="12"/>
  <c r="AJ71" i="12" s="1"/>
  <c r="W71" i="12"/>
  <c r="V71" i="12"/>
  <c r="U71" i="12"/>
  <c r="AG71" i="12" s="1"/>
  <c r="T71" i="12"/>
  <c r="AF71" i="12" s="1"/>
  <c r="X70" i="12"/>
  <c r="AJ70" i="12" s="1"/>
  <c r="W70" i="12"/>
  <c r="AI70" i="12" s="1"/>
  <c r="V70" i="12"/>
  <c r="AH70" i="12" s="1"/>
  <c r="U70" i="12"/>
  <c r="AG70" i="12" s="1"/>
  <c r="T70" i="12"/>
  <c r="AF70" i="12" s="1"/>
  <c r="S68" i="12"/>
  <c r="AE68" i="12" s="1"/>
  <c r="S67" i="12"/>
  <c r="AE67" i="12" s="1"/>
  <c r="S66" i="12"/>
  <c r="AE66" i="12" s="1"/>
  <c r="S65" i="12"/>
  <c r="AE65" i="12" s="1"/>
  <c r="AC63" i="12"/>
  <c r="R63" i="12"/>
  <c r="AD63" i="12" s="1"/>
  <c r="Q63" i="12"/>
  <c r="AC62" i="12"/>
  <c r="R62" i="12"/>
  <c r="AD62" i="12" s="1"/>
  <c r="Q62" i="12"/>
  <c r="R61" i="12"/>
  <c r="AD61" i="12" s="1"/>
  <c r="Q61" i="12"/>
  <c r="AC61" i="12" s="1"/>
  <c r="P59" i="12"/>
  <c r="AB59" i="12" s="1"/>
  <c r="O59" i="12"/>
  <c r="AA59" i="12" s="1"/>
  <c r="AA58" i="12"/>
  <c r="P58" i="12"/>
  <c r="AB58" i="12" s="1"/>
  <c r="O58" i="12"/>
  <c r="AA57" i="12"/>
  <c r="P57" i="12"/>
  <c r="AB57" i="12" s="1"/>
  <c r="O57" i="12"/>
  <c r="U55" i="12"/>
  <c r="AG55" i="12" s="1"/>
  <c r="T55" i="12"/>
  <c r="AF55" i="12" s="1"/>
  <c r="Q55" i="12"/>
  <c r="AC55" i="12" s="1"/>
  <c r="L55" i="12"/>
  <c r="X55" i="12" s="1"/>
  <c r="AJ55" i="12" s="1"/>
  <c r="K55" i="12"/>
  <c r="W55" i="12" s="1"/>
  <c r="AI55" i="12" s="1"/>
  <c r="J55" i="12"/>
  <c r="V55" i="12" s="1"/>
  <c r="AH55" i="12" s="1"/>
  <c r="I55" i="12"/>
  <c r="H55" i="12"/>
  <c r="G55" i="12"/>
  <c r="S55" i="12" s="1"/>
  <c r="AE55" i="12" s="1"/>
  <c r="F55" i="12"/>
  <c r="R55" i="12" s="1"/>
  <c r="AD55" i="12" s="1"/>
  <c r="E55" i="12"/>
  <c r="D55" i="12"/>
  <c r="P55" i="12" s="1"/>
  <c r="AB55" i="12" s="1"/>
  <c r="C55" i="12"/>
  <c r="O55" i="12" s="1"/>
  <c r="AA55" i="12" s="1"/>
  <c r="AJ54" i="12"/>
  <c r="AF54" i="12"/>
  <c r="X54" i="12"/>
  <c r="W54" i="12"/>
  <c r="AI54" i="12" s="1"/>
  <c r="V54" i="12"/>
  <c r="AH54" i="12" s="1"/>
  <c r="U54" i="12"/>
  <c r="AG54" i="12" s="1"/>
  <c r="T54" i="12"/>
  <c r="X53" i="12"/>
  <c r="AJ53" i="12" s="1"/>
  <c r="W53" i="12"/>
  <c r="AI53" i="12" s="1"/>
  <c r="V53" i="12"/>
  <c r="AH53" i="12" s="1"/>
  <c r="U53" i="12"/>
  <c r="AG53" i="12" s="1"/>
  <c r="T53" i="12"/>
  <c r="AF53" i="12" s="1"/>
  <c r="L52" i="12"/>
  <c r="X52" i="12" s="1"/>
  <c r="AJ52" i="12" s="1"/>
  <c r="K52" i="12"/>
  <c r="W52" i="12" s="1"/>
  <c r="AI52" i="12" s="1"/>
  <c r="J52" i="12"/>
  <c r="V52" i="12" s="1"/>
  <c r="AH52" i="12" s="1"/>
  <c r="I52" i="12"/>
  <c r="U52" i="12" s="1"/>
  <c r="AG52" i="12" s="1"/>
  <c r="H52" i="12"/>
  <c r="T52" i="12" s="1"/>
  <c r="AF52" i="12" s="1"/>
  <c r="AJ51" i="12"/>
  <c r="X51" i="12"/>
  <c r="W51" i="12"/>
  <c r="AI51" i="12" s="1"/>
  <c r="V51" i="12"/>
  <c r="AH51" i="12" s="1"/>
  <c r="U51" i="12"/>
  <c r="AG51" i="12" s="1"/>
  <c r="T51" i="12"/>
  <c r="AF51" i="12" s="1"/>
  <c r="X50" i="12"/>
  <c r="AJ50" i="12" s="1"/>
  <c r="W50" i="12"/>
  <c r="AI50" i="12" s="1"/>
  <c r="V50" i="12"/>
  <c r="AH50" i="12" s="1"/>
  <c r="U50" i="12"/>
  <c r="AG50" i="12" s="1"/>
  <c r="T50" i="12"/>
  <c r="AF50" i="12" s="1"/>
  <c r="AJ49" i="12"/>
  <c r="AI49" i="12"/>
  <c r="X49" i="12"/>
  <c r="W49" i="12"/>
  <c r="V49" i="12"/>
  <c r="AH49" i="12" s="1"/>
  <c r="U49" i="12"/>
  <c r="AG49" i="12" s="1"/>
  <c r="T49" i="12"/>
  <c r="AF49" i="12" s="1"/>
  <c r="X48" i="12"/>
  <c r="AJ48" i="12" s="1"/>
  <c r="W48" i="12"/>
  <c r="AI48" i="12" s="1"/>
  <c r="V48" i="12"/>
  <c r="AH48" i="12" s="1"/>
  <c r="U48" i="12"/>
  <c r="AG48" i="12" s="1"/>
  <c r="T48" i="12"/>
  <c r="AF48" i="12" s="1"/>
  <c r="S46" i="12"/>
  <c r="AE46" i="12" s="1"/>
  <c r="S45" i="12"/>
  <c r="AE45" i="12" s="1"/>
  <c r="S44" i="12"/>
  <c r="AE44" i="12" s="1"/>
  <c r="R42" i="12"/>
  <c r="AD42" i="12" s="1"/>
  <c r="AD41" i="12"/>
  <c r="R41" i="12"/>
  <c r="AE39" i="12"/>
  <c r="X39" i="12"/>
  <c r="AJ39" i="12" s="1"/>
  <c r="W39" i="12"/>
  <c r="AI39" i="12" s="1"/>
  <c r="V39" i="12"/>
  <c r="AH39" i="12" s="1"/>
  <c r="U39" i="12"/>
  <c r="AG39" i="12" s="1"/>
  <c r="T39" i="12"/>
  <c r="AF39" i="12" s="1"/>
  <c r="S39" i="12"/>
  <c r="R39" i="12"/>
  <c r="AD39" i="12" s="1"/>
  <c r="X38" i="12"/>
  <c r="AJ38" i="12" s="1"/>
  <c r="W38" i="12"/>
  <c r="AI38" i="12" s="1"/>
  <c r="V38" i="12"/>
  <c r="AH38" i="12" s="1"/>
  <c r="U38" i="12"/>
  <c r="AG38" i="12" s="1"/>
  <c r="T38" i="12"/>
  <c r="AF38" i="12" s="1"/>
  <c r="S38" i="12"/>
  <c r="AE38" i="12" s="1"/>
  <c r="R38" i="12"/>
  <c r="AD38" i="12" s="1"/>
  <c r="AG37" i="12"/>
  <c r="X37" i="12"/>
  <c r="AJ37" i="12" s="1"/>
  <c r="W37" i="12"/>
  <c r="AI37" i="12" s="1"/>
  <c r="V37" i="12"/>
  <c r="AH37" i="12" s="1"/>
  <c r="U37" i="12"/>
  <c r="Q37" i="12"/>
  <c r="AC37" i="12" s="1"/>
  <c r="P37" i="12"/>
  <c r="AB37" i="12" s="1"/>
  <c r="O37" i="12"/>
  <c r="AA37" i="12" s="1"/>
  <c r="H37" i="12"/>
  <c r="T37" i="12" s="1"/>
  <c r="AF37" i="12" s="1"/>
  <c r="G37" i="12"/>
  <c r="G35" i="12" s="1"/>
  <c r="S35" i="12" s="1"/>
  <c r="AE35" i="12" s="1"/>
  <c r="F37" i="12"/>
  <c r="R37" i="12" s="1"/>
  <c r="AD37" i="12" s="1"/>
  <c r="X36" i="12"/>
  <c r="AJ36" i="12" s="1"/>
  <c r="W36" i="12"/>
  <c r="AI36" i="12" s="1"/>
  <c r="V36" i="12"/>
  <c r="AH36" i="12" s="1"/>
  <c r="U36" i="12"/>
  <c r="AG36" i="12" s="1"/>
  <c r="T36" i="12"/>
  <c r="AF36" i="12" s="1"/>
  <c r="S36" i="12"/>
  <c r="AE36" i="12" s="1"/>
  <c r="R36" i="12"/>
  <c r="AD36" i="12" s="1"/>
  <c r="Q36" i="12"/>
  <c r="AC36" i="12" s="1"/>
  <c r="P36" i="12"/>
  <c r="AB36" i="12" s="1"/>
  <c r="O36" i="12"/>
  <c r="AA36" i="12" s="1"/>
  <c r="L35" i="12"/>
  <c r="X35" i="12" s="1"/>
  <c r="AJ35" i="12" s="1"/>
  <c r="J35" i="12"/>
  <c r="V35" i="12" s="1"/>
  <c r="AH35" i="12" s="1"/>
  <c r="I35" i="12"/>
  <c r="U35" i="12" s="1"/>
  <c r="AG35" i="12" s="1"/>
  <c r="F35" i="12"/>
  <c r="R35" i="12" s="1"/>
  <c r="AD35" i="12" s="1"/>
  <c r="E35" i="12"/>
  <c r="Q35" i="12" s="1"/>
  <c r="AC35" i="12" s="1"/>
  <c r="D35" i="12"/>
  <c r="P35" i="12" s="1"/>
  <c r="AB35" i="12" s="1"/>
  <c r="X34" i="12"/>
  <c r="AJ34" i="12" s="1"/>
  <c r="W34" i="12"/>
  <c r="AI34" i="12" s="1"/>
  <c r="V34" i="12"/>
  <c r="AH34" i="12" s="1"/>
  <c r="U34" i="12"/>
  <c r="AG34" i="12" s="1"/>
  <c r="T34" i="12"/>
  <c r="AF34" i="12" s="1"/>
  <c r="S34" i="12"/>
  <c r="AE34" i="12" s="1"/>
  <c r="R34" i="12"/>
  <c r="AD34" i="12" s="1"/>
  <c r="Q34" i="12"/>
  <c r="AC34" i="12" s="1"/>
  <c r="P34" i="12"/>
  <c r="AB34" i="12" s="1"/>
  <c r="O34" i="12"/>
  <c r="AA34" i="12" s="1"/>
  <c r="AE33" i="12"/>
  <c r="X33" i="12"/>
  <c r="AJ33" i="12" s="1"/>
  <c r="W33" i="12"/>
  <c r="AI33" i="12" s="1"/>
  <c r="V33" i="12"/>
  <c r="AH33" i="12" s="1"/>
  <c r="U33" i="12"/>
  <c r="AG33" i="12" s="1"/>
  <c r="T33" i="12"/>
  <c r="AF33" i="12" s="1"/>
  <c r="S33" i="12"/>
  <c r="R33" i="12"/>
  <c r="AD33" i="12" s="1"/>
  <c r="AA31" i="12"/>
  <c r="Q31" i="12"/>
  <c r="AC31" i="12" s="1"/>
  <c r="P31" i="12"/>
  <c r="AB31" i="12" s="1"/>
  <c r="O31" i="12"/>
  <c r="AC30" i="12"/>
  <c r="AB30" i="12"/>
  <c r="Q30" i="12"/>
  <c r="P30" i="12"/>
  <c r="O30" i="12"/>
  <c r="AA30" i="12" s="1"/>
  <c r="AA29" i="12"/>
  <c r="Q29" i="12"/>
  <c r="AC29" i="12" s="1"/>
  <c r="P29" i="12"/>
  <c r="AB29" i="12" s="1"/>
  <c r="O29" i="12"/>
  <c r="AI27" i="12"/>
  <c r="AA27" i="12"/>
  <c r="X27" i="12"/>
  <c r="AJ27" i="12" s="1"/>
  <c r="W27" i="12"/>
  <c r="V27" i="12"/>
  <c r="AH27" i="12" s="1"/>
  <c r="U27" i="12"/>
  <c r="AG27" i="12" s="1"/>
  <c r="T27" i="12"/>
  <c r="AF27" i="12" s="1"/>
  <c r="S27" i="12"/>
  <c r="AE27" i="12" s="1"/>
  <c r="R27" i="12"/>
  <c r="AD27" i="12" s="1"/>
  <c r="Q27" i="12"/>
  <c r="AC27" i="12" s="1"/>
  <c r="P27" i="12"/>
  <c r="AB27" i="12" s="1"/>
  <c r="O27" i="12"/>
  <c r="AI26" i="12"/>
  <c r="AH26" i="12"/>
  <c r="AA26" i="12"/>
  <c r="X26" i="12"/>
  <c r="AJ26" i="12" s="1"/>
  <c r="W26" i="12"/>
  <c r="V26" i="12"/>
  <c r="U26" i="12"/>
  <c r="AG26" i="12" s="1"/>
  <c r="T26" i="12"/>
  <c r="AF26" i="12" s="1"/>
  <c r="S26" i="12"/>
  <c r="AE26" i="12" s="1"/>
  <c r="R26" i="12"/>
  <c r="AD26" i="12" s="1"/>
  <c r="Q26" i="12"/>
  <c r="AC26" i="12" s="1"/>
  <c r="P26" i="12"/>
  <c r="AB26" i="12" s="1"/>
  <c r="O26" i="12"/>
  <c r="T25" i="12"/>
  <c r="AF25" i="12" s="1"/>
  <c r="L25" i="12"/>
  <c r="X25" i="12" s="1"/>
  <c r="AJ25" i="12" s="1"/>
  <c r="K25" i="12"/>
  <c r="W25" i="12" s="1"/>
  <c r="AI25" i="12" s="1"/>
  <c r="J25" i="12"/>
  <c r="V25" i="12" s="1"/>
  <c r="AH25" i="12" s="1"/>
  <c r="I25" i="12"/>
  <c r="U25" i="12" s="1"/>
  <c r="AG25" i="12" s="1"/>
  <c r="H25" i="12"/>
  <c r="G25" i="12"/>
  <c r="S25" i="12" s="1"/>
  <c r="AE25" i="12" s="1"/>
  <c r="F25" i="12"/>
  <c r="R25" i="12" s="1"/>
  <c r="AD25" i="12" s="1"/>
  <c r="E25" i="12"/>
  <c r="Q25" i="12" s="1"/>
  <c r="AC25" i="12" s="1"/>
  <c r="D25" i="12"/>
  <c r="P25" i="12" s="1"/>
  <c r="AB25" i="12" s="1"/>
  <c r="C25" i="12"/>
  <c r="O25" i="12" s="1"/>
  <c r="AA25" i="12" s="1"/>
  <c r="AG24" i="12"/>
  <c r="AC24" i="12"/>
  <c r="X24" i="12"/>
  <c r="AJ24" i="12" s="1"/>
  <c r="W24" i="12"/>
  <c r="AI24" i="12" s="1"/>
  <c r="V24" i="12"/>
  <c r="AH24" i="12" s="1"/>
  <c r="U24" i="12"/>
  <c r="T24" i="12"/>
  <c r="AF24" i="12" s="1"/>
  <c r="S24" i="12"/>
  <c r="AE24" i="12" s="1"/>
  <c r="R24" i="12"/>
  <c r="AD24" i="12" s="1"/>
  <c r="Q24" i="12"/>
  <c r="P24" i="12"/>
  <c r="AB24" i="12" s="1"/>
  <c r="O24" i="12"/>
  <c r="AA24" i="12" s="1"/>
  <c r="AA23" i="12"/>
  <c r="Q23" i="12"/>
  <c r="AC23" i="12" s="1"/>
  <c r="P23" i="12"/>
  <c r="AB23" i="12" s="1"/>
  <c r="O23" i="12"/>
  <c r="AI22" i="12"/>
  <c r="AA22" i="12"/>
  <c r="X22" i="12"/>
  <c r="AJ22" i="12" s="1"/>
  <c r="W22" i="12"/>
  <c r="V22" i="12"/>
  <c r="AH22" i="12" s="1"/>
  <c r="U22" i="12"/>
  <c r="AG22" i="12" s="1"/>
  <c r="T22" i="12"/>
  <c r="AF22" i="12" s="1"/>
  <c r="S22" i="12"/>
  <c r="AE22" i="12" s="1"/>
  <c r="R22" i="12"/>
  <c r="AD22" i="12" s="1"/>
  <c r="Q22" i="12"/>
  <c r="AC22" i="12" s="1"/>
  <c r="P22" i="12"/>
  <c r="AB22" i="12" s="1"/>
  <c r="O22" i="12"/>
  <c r="AI21" i="12"/>
  <c r="AH21" i="12"/>
  <c r="AA21" i="12"/>
  <c r="X21" i="12"/>
  <c r="AJ21" i="12" s="1"/>
  <c r="W21" i="12"/>
  <c r="V21" i="12"/>
  <c r="U21" i="12"/>
  <c r="AG21" i="12" s="1"/>
  <c r="T21" i="12"/>
  <c r="AF21" i="12" s="1"/>
  <c r="S21" i="12"/>
  <c r="AE21" i="12" s="1"/>
  <c r="R21" i="12"/>
  <c r="AD21" i="12" s="1"/>
  <c r="Q21" i="12"/>
  <c r="AC21" i="12" s="1"/>
  <c r="P21" i="12"/>
  <c r="AB21" i="12" s="1"/>
  <c r="O21" i="12"/>
  <c r="AH20" i="12"/>
  <c r="X20" i="12"/>
  <c r="AJ20" i="12" s="1"/>
  <c r="W20" i="12"/>
  <c r="AI20" i="12" s="1"/>
  <c r="V20" i="12"/>
  <c r="U20" i="12"/>
  <c r="AG20" i="12" s="1"/>
  <c r="T20" i="12"/>
  <c r="AF20" i="12" s="1"/>
  <c r="S20" i="12"/>
  <c r="AE20" i="12" s="1"/>
  <c r="R20" i="12"/>
  <c r="AD20" i="12" s="1"/>
  <c r="Q20" i="12"/>
  <c r="AC20" i="12" s="1"/>
  <c r="P20" i="12"/>
  <c r="AB20" i="12" s="1"/>
  <c r="O20" i="12"/>
  <c r="AA20" i="12" s="1"/>
  <c r="X19" i="12"/>
  <c r="AJ19" i="12" s="1"/>
  <c r="W19" i="12"/>
  <c r="AI19" i="12" s="1"/>
  <c r="V19" i="12"/>
  <c r="AH19" i="12" s="1"/>
  <c r="U19" i="12"/>
  <c r="AG19" i="12" s="1"/>
  <c r="T19" i="12"/>
  <c r="AF19" i="12" s="1"/>
  <c r="S19" i="12"/>
  <c r="AE19" i="12" s="1"/>
  <c r="R19" i="12"/>
  <c r="AD19" i="12" s="1"/>
  <c r="Q19" i="12"/>
  <c r="AC19" i="12" s="1"/>
  <c r="P19" i="12"/>
  <c r="AB19" i="12" s="1"/>
  <c r="O19" i="12"/>
  <c r="AA19" i="12" s="1"/>
  <c r="X18" i="12"/>
  <c r="AJ18" i="12" s="1"/>
  <c r="T18" i="12"/>
  <c r="AF18" i="12" s="1"/>
  <c r="P18" i="12"/>
  <c r="AB18" i="12" s="1"/>
  <c r="L18" i="12"/>
  <c r="K18" i="12"/>
  <c r="W18" i="12" s="1"/>
  <c r="AI18" i="12" s="1"/>
  <c r="J18" i="12"/>
  <c r="V18" i="12" s="1"/>
  <c r="AH18" i="12" s="1"/>
  <c r="I18" i="12"/>
  <c r="U18" i="12" s="1"/>
  <c r="AG18" i="12" s="1"/>
  <c r="H18" i="12"/>
  <c r="G18" i="12"/>
  <c r="S18" i="12" s="1"/>
  <c r="AE18" i="12" s="1"/>
  <c r="F18" i="12"/>
  <c r="R18" i="12" s="1"/>
  <c r="AD18" i="12" s="1"/>
  <c r="E18" i="12"/>
  <c r="E17" i="12" s="1"/>
  <c r="Q17" i="12" s="1"/>
  <c r="AC17" i="12" s="1"/>
  <c r="D18" i="12"/>
  <c r="C18" i="12"/>
  <c r="O18" i="12" s="1"/>
  <c r="AA18" i="12" s="1"/>
  <c r="L17" i="12"/>
  <c r="X17" i="12" s="1"/>
  <c r="AJ17" i="12" s="1"/>
  <c r="I17" i="12"/>
  <c r="U17" i="12" s="1"/>
  <c r="AG17" i="12" s="1"/>
  <c r="H17" i="12"/>
  <c r="T17" i="12" s="1"/>
  <c r="AF17" i="12" s="1"/>
  <c r="D17" i="12"/>
  <c r="P17" i="12" s="1"/>
  <c r="AB17" i="12" s="1"/>
  <c r="AE16" i="12"/>
  <c r="X16" i="12"/>
  <c r="AJ16" i="12" s="1"/>
  <c r="W16" i="12"/>
  <c r="AI16" i="12" s="1"/>
  <c r="V16" i="12"/>
  <c r="AH16" i="12" s="1"/>
  <c r="U16" i="12"/>
  <c r="AG16" i="12" s="1"/>
  <c r="T16" i="12"/>
  <c r="AF16" i="12" s="1"/>
  <c r="S16" i="12"/>
  <c r="R16" i="12"/>
  <c r="AD16" i="12" s="1"/>
  <c r="AJ15" i="12"/>
  <c r="AF15" i="12"/>
  <c r="X15" i="12"/>
  <c r="W15" i="12"/>
  <c r="AI15" i="12" s="1"/>
  <c r="V15" i="12"/>
  <c r="AH15" i="12" s="1"/>
  <c r="U15" i="12"/>
  <c r="AG15" i="12" s="1"/>
  <c r="T15" i="12"/>
  <c r="AF14" i="12"/>
  <c r="X14" i="12"/>
  <c r="AJ14" i="12" s="1"/>
  <c r="W14" i="12"/>
  <c r="AI14" i="12" s="1"/>
  <c r="V14" i="12"/>
  <c r="AH14" i="12" s="1"/>
  <c r="U14" i="12"/>
  <c r="AG14" i="12" s="1"/>
  <c r="T14" i="12"/>
  <c r="S14" i="12"/>
  <c r="AE14" i="12" s="1"/>
  <c r="R14" i="12"/>
  <c r="AD14" i="12" s="1"/>
  <c r="AD13" i="12"/>
  <c r="X13" i="12"/>
  <c r="AJ13" i="12" s="1"/>
  <c r="W13" i="12"/>
  <c r="AI13" i="12" s="1"/>
  <c r="V13" i="12"/>
  <c r="AH13" i="12" s="1"/>
  <c r="U13" i="12"/>
  <c r="AG13" i="12" s="1"/>
  <c r="T13" i="12"/>
  <c r="AF13" i="12" s="1"/>
  <c r="S13" i="12"/>
  <c r="AE13" i="12" s="1"/>
  <c r="R13" i="12"/>
  <c r="AI12" i="12"/>
  <c r="AE12" i="12"/>
  <c r="X12" i="12"/>
  <c r="AJ12" i="12" s="1"/>
  <c r="W12" i="12"/>
  <c r="V12" i="12"/>
  <c r="AH12" i="12" s="1"/>
  <c r="U12" i="12"/>
  <c r="AG12" i="12" s="1"/>
  <c r="T12" i="12"/>
  <c r="AF12" i="12" s="1"/>
  <c r="S12" i="12"/>
  <c r="R12" i="12"/>
  <c r="AD12" i="12" s="1"/>
  <c r="AC11" i="12"/>
  <c r="AB11" i="12"/>
  <c r="S11" i="12"/>
  <c r="AE11" i="12" s="1"/>
  <c r="R11" i="12"/>
  <c r="AD11" i="12" s="1"/>
  <c r="Q11" i="12"/>
  <c r="P11" i="12"/>
  <c r="O11" i="12"/>
  <c r="AA11" i="12" s="1"/>
  <c r="L11" i="12"/>
  <c r="X11" i="12" s="1"/>
  <c r="AJ11" i="12" s="1"/>
  <c r="K11" i="12"/>
  <c r="W11" i="12" s="1"/>
  <c r="AI11" i="12" s="1"/>
  <c r="J11" i="12"/>
  <c r="V11" i="12" s="1"/>
  <c r="AH11" i="12" s="1"/>
  <c r="I11" i="12"/>
  <c r="U11" i="12" s="1"/>
  <c r="AG11" i="12" s="1"/>
  <c r="H11" i="12"/>
  <c r="T11" i="12" s="1"/>
  <c r="AF11" i="12" s="1"/>
  <c r="F11" i="12"/>
  <c r="AI10" i="12"/>
  <c r="AH10" i="12"/>
  <c r="AE10" i="12"/>
  <c r="AD10" i="12"/>
  <c r="X10" i="12"/>
  <c r="AJ10" i="12" s="1"/>
  <c r="W10" i="12"/>
  <c r="V10" i="12"/>
  <c r="U10" i="12"/>
  <c r="AG10" i="12" s="1"/>
  <c r="T10" i="12"/>
  <c r="AF10" i="12" s="1"/>
  <c r="S10" i="12"/>
  <c r="R10" i="12"/>
  <c r="AH9" i="12"/>
  <c r="AD9" i="12"/>
  <c r="X9" i="12"/>
  <c r="AJ9" i="12" s="1"/>
  <c r="W9" i="12"/>
  <c r="AI9" i="12" s="1"/>
  <c r="V9" i="12"/>
  <c r="U9" i="12"/>
  <c r="AG9" i="12" s="1"/>
  <c r="T9" i="12"/>
  <c r="AF9" i="12" s="1"/>
  <c r="S9" i="12"/>
  <c r="AE9" i="12" s="1"/>
  <c r="R9" i="12"/>
  <c r="AA8" i="12"/>
  <c r="S8" i="12"/>
  <c r="AE8" i="12" s="1"/>
  <c r="Q8" i="12"/>
  <c r="AC8" i="12" s="1"/>
  <c r="P8" i="12"/>
  <c r="AB8" i="12" s="1"/>
  <c r="O8" i="12"/>
  <c r="L8" i="12"/>
  <c r="L6" i="12" s="1"/>
  <c r="X6" i="12" s="1"/>
  <c r="AJ6" i="12" s="1"/>
  <c r="K8" i="12"/>
  <c r="W8" i="12" s="1"/>
  <c r="AI8" i="12" s="1"/>
  <c r="J8" i="12"/>
  <c r="V8" i="12" s="1"/>
  <c r="AH8" i="12" s="1"/>
  <c r="I8" i="12"/>
  <c r="U8" i="12" s="1"/>
  <c r="AG8" i="12" s="1"/>
  <c r="H8" i="12"/>
  <c r="T8" i="12" s="1"/>
  <c r="AF8" i="12" s="1"/>
  <c r="F8" i="12"/>
  <c r="R8" i="12" s="1"/>
  <c r="AD8" i="12" s="1"/>
  <c r="AG7" i="12"/>
  <c r="AF7" i="12"/>
  <c r="X7" i="12"/>
  <c r="AJ7" i="12" s="1"/>
  <c r="W7" i="12"/>
  <c r="AI7" i="12" s="1"/>
  <c r="V7" i="12"/>
  <c r="AH7" i="12" s="1"/>
  <c r="U7" i="12"/>
  <c r="T7" i="12"/>
  <c r="S7" i="12"/>
  <c r="AE7" i="12" s="1"/>
  <c r="R7" i="12"/>
  <c r="AD7" i="12" s="1"/>
  <c r="Q7" i="12"/>
  <c r="AC7" i="12" s="1"/>
  <c r="P7" i="12"/>
  <c r="AB7" i="12" s="1"/>
  <c r="O7" i="12"/>
  <c r="AA7" i="12" s="1"/>
  <c r="O6" i="12"/>
  <c r="AA6" i="12" s="1"/>
  <c r="I6" i="12"/>
  <c r="U6" i="12" s="1"/>
  <c r="AG6" i="12" s="1"/>
  <c r="G6" i="12"/>
  <c r="S6" i="12" s="1"/>
  <c r="AE6" i="12" s="1"/>
  <c r="E6" i="12"/>
  <c r="Q6" i="12" s="1"/>
  <c r="AC6" i="12" s="1"/>
  <c r="D6" i="12"/>
  <c r="P6" i="12" s="1"/>
  <c r="AB6" i="12" s="1"/>
  <c r="C6" i="12"/>
  <c r="S4" i="12"/>
  <c r="AE4" i="12" s="1"/>
  <c r="R4" i="12"/>
  <c r="AD4" i="12" s="1"/>
  <c r="Q4" i="12"/>
  <c r="AC4" i="12" s="1"/>
  <c r="P4" i="12"/>
  <c r="AB4" i="12" s="1"/>
  <c r="O4" i="12"/>
  <c r="AA4" i="12" s="1"/>
  <c r="X3" i="12"/>
  <c r="AJ3" i="12" s="1"/>
  <c r="W3" i="12"/>
  <c r="AI3" i="12" s="1"/>
  <c r="V3" i="12"/>
  <c r="AH3" i="12" s="1"/>
  <c r="U3" i="12"/>
  <c r="AG3" i="12" s="1"/>
  <c r="T3" i="12"/>
  <c r="AF3" i="12" s="1"/>
  <c r="S3" i="12"/>
  <c r="AE3" i="12" s="1"/>
  <c r="R3" i="12"/>
  <c r="AD3" i="12" s="1"/>
  <c r="Q3" i="12"/>
  <c r="AC3" i="12" s="1"/>
  <c r="P3" i="12"/>
  <c r="AB3" i="12" s="1"/>
  <c r="O3" i="12"/>
  <c r="AA3" i="12" s="1"/>
  <c r="E52" i="11"/>
  <c r="D52" i="11"/>
  <c r="E51" i="11"/>
  <c r="D51" i="11"/>
  <c r="E50" i="11"/>
  <c r="D50" i="11"/>
  <c r="D48" i="11"/>
  <c r="E48" i="11"/>
  <c r="D47" i="11"/>
  <c r="E47" i="11"/>
  <c r="D46" i="11"/>
  <c r="E46" i="11"/>
  <c r="D45" i="11"/>
  <c r="E45" i="11"/>
  <c r="D44" i="11"/>
  <c r="E44" i="11"/>
  <c r="D43" i="11"/>
  <c r="E43" i="11"/>
  <c r="D42" i="11"/>
  <c r="E42" i="11"/>
  <c r="D41" i="11"/>
  <c r="E41" i="11"/>
  <c r="D40" i="11"/>
  <c r="E40" i="11"/>
  <c r="D39" i="11"/>
  <c r="E39" i="11"/>
  <c r="D38" i="11"/>
  <c r="E38" i="11"/>
  <c r="D37" i="11"/>
  <c r="E37" i="11"/>
  <c r="D36" i="11"/>
  <c r="E36" i="11"/>
  <c r="D35" i="11"/>
  <c r="E35" i="11"/>
  <c r="D34" i="11"/>
  <c r="E34" i="11"/>
  <c r="D33" i="11"/>
  <c r="E33" i="11"/>
  <c r="D32" i="11"/>
  <c r="E32" i="11"/>
  <c r="D31" i="11"/>
  <c r="E31" i="11"/>
  <c r="D30" i="11"/>
  <c r="E30" i="11"/>
  <c r="D29" i="11"/>
  <c r="E29" i="11" s="1"/>
  <c r="D28" i="11"/>
  <c r="E28" i="11"/>
  <c r="D27" i="11"/>
  <c r="E27" i="11" s="1"/>
  <c r="D26" i="11"/>
  <c r="E26" i="11"/>
  <c r="D25" i="11"/>
  <c r="E25" i="11" s="1"/>
  <c r="D24" i="11"/>
  <c r="E24" i="11"/>
  <c r="D23" i="11"/>
  <c r="E23" i="11" s="1"/>
  <c r="D22" i="11"/>
  <c r="E22" i="11"/>
  <c r="D21" i="11"/>
  <c r="E21" i="11" s="1"/>
  <c r="D20" i="11"/>
  <c r="E20" i="11"/>
  <c r="D19" i="11"/>
  <c r="E19" i="11" s="1"/>
  <c r="D18" i="11"/>
  <c r="E18" i="11"/>
  <c r="D17" i="11"/>
  <c r="E17" i="11" s="1"/>
  <c r="D16" i="11"/>
  <c r="E16" i="11"/>
  <c r="D15" i="11"/>
  <c r="E15" i="11" s="1"/>
  <c r="D14" i="11"/>
  <c r="E14" i="11"/>
  <c r="D13" i="11"/>
  <c r="E13" i="11" s="1"/>
  <c r="D12" i="11"/>
  <c r="E12" i="11"/>
  <c r="D11" i="11"/>
  <c r="E11" i="11" s="1"/>
  <c r="D10" i="11"/>
  <c r="E10" i="11"/>
  <c r="D9" i="11"/>
  <c r="E9" i="11" s="1"/>
  <c r="D8" i="11"/>
  <c r="E8" i="11"/>
  <c r="D7" i="11"/>
  <c r="E7" i="11" s="1"/>
  <c r="D6" i="11"/>
  <c r="E6" i="11"/>
  <c r="D5" i="11"/>
  <c r="E5" i="11" s="1"/>
  <c r="D4" i="11"/>
  <c r="E4" i="11"/>
  <c r="E52" i="10"/>
  <c r="D52" i="10"/>
  <c r="E51" i="10"/>
  <c r="D51" i="10"/>
  <c r="E50" i="10"/>
  <c r="D50" i="10"/>
  <c r="D48" i="10"/>
  <c r="E48" i="10"/>
  <c r="D47" i="10"/>
  <c r="E47" i="10" s="1"/>
  <c r="D46" i="10"/>
  <c r="E46" i="10"/>
  <c r="D45" i="10"/>
  <c r="E45" i="10" s="1"/>
  <c r="D44" i="10"/>
  <c r="E44" i="10"/>
  <c r="D43" i="10"/>
  <c r="E43" i="10" s="1"/>
  <c r="D42" i="10"/>
  <c r="E42" i="10"/>
  <c r="D41" i="10"/>
  <c r="E41" i="10" s="1"/>
  <c r="D40" i="10"/>
  <c r="E40" i="10"/>
  <c r="D39" i="10"/>
  <c r="E39" i="10" s="1"/>
  <c r="D38" i="10"/>
  <c r="E38" i="10"/>
  <c r="D37" i="10"/>
  <c r="E37" i="10" s="1"/>
  <c r="D36" i="10"/>
  <c r="E36" i="10"/>
  <c r="D35" i="10"/>
  <c r="E35" i="10" s="1"/>
  <c r="D34" i="10"/>
  <c r="E34" i="10"/>
  <c r="D33" i="10"/>
  <c r="E33" i="10" s="1"/>
  <c r="D32" i="10"/>
  <c r="E32" i="10"/>
  <c r="D31" i="10"/>
  <c r="E31" i="10" s="1"/>
  <c r="D30" i="10"/>
  <c r="E30" i="10"/>
  <c r="D29" i="10"/>
  <c r="E29" i="10" s="1"/>
  <c r="D28" i="10"/>
  <c r="E28" i="10"/>
  <c r="D27" i="10"/>
  <c r="E27" i="10" s="1"/>
  <c r="D26" i="10"/>
  <c r="E26" i="10"/>
  <c r="D25" i="10"/>
  <c r="E25" i="10" s="1"/>
  <c r="D24" i="10"/>
  <c r="E24" i="10"/>
  <c r="D23" i="10"/>
  <c r="E23" i="10" s="1"/>
  <c r="D22" i="10"/>
  <c r="E22" i="10"/>
  <c r="D21" i="10"/>
  <c r="E21" i="10" s="1"/>
  <c r="D20" i="10"/>
  <c r="E20" i="10"/>
  <c r="D19" i="10"/>
  <c r="E19" i="10" s="1"/>
  <c r="D18" i="10"/>
  <c r="E18" i="10"/>
  <c r="D17" i="10"/>
  <c r="E17" i="10" s="1"/>
  <c r="D16" i="10"/>
  <c r="E16" i="10"/>
  <c r="D15" i="10"/>
  <c r="E15" i="10" s="1"/>
  <c r="D14" i="10"/>
  <c r="E14" i="10"/>
  <c r="D13" i="10"/>
  <c r="E13" i="10" s="1"/>
  <c r="D12" i="10"/>
  <c r="E12" i="10"/>
  <c r="D11" i="10"/>
  <c r="E11" i="10" s="1"/>
  <c r="D10" i="10"/>
  <c r="E10" i="10"/>
  <c r="D9" i="10"/>
  <c r="E9" i="10" s="1"/>
  <c r="D8" i="10"/>
  <c r="E8" i="10"/>
  <c r="D7" i="10"/>
  <c r="E7" i="10" s="1"/>
  <c r="D6" i="10"/>
  <c r="E6" i="10"/>
  <c r="D5" i="10"/>
  <c r="E5" i="10" s="1"/>
  <c r="D4" i="10"/>
  <c r="E4" i="10"/>
  <c r="D5" i="9"/>
  <c r="E5" i="9" s="1"/>
  <c r="D6" i="9"/>
  <c r="D7" i="9"/>
  <c r="E7" i="9"/>
  <c r="D8" i="9"/>
  <c r="D9" i="9"/>
  <c r="E9" i="9" s="1"/>
  <c r="D10" i="9"/>
  <c r="D11" i="9"/>
  <c r="E11" i="9"/>
  <c r="D12" i="9"/>
  <c r="D13" i="9"/>
  <c r="E13" i="9"/>
  <c r="D14" i="9"/>
  <c r="D15" i="9"/>
  <c r="E15" i="9" s="1"/>
  <c r="D16" i="9"/>
  <c r="D17" i="9"/>
  <c r="E17" i="9" s="1"/>
  <c r="D18" i="9"/>
  <c r="D19" i="9"/>
  <c r="E19" i="9"/>
  <c r="D20" i="9"/>
  <c r="D21" i="9"/>
  <c r="E21" i="9" s="1"/>
  <c r="D22" i="9"/>
  <c r="D23" i="9"/>
  <c r="E23" i="9" s="1"/>
  <c r="D24" i="9"/>
  <c r="D25" i="9"/>
  <c r="E25" i="9"/>
  <c r="D26" i="9"/>
  <c r="D27" i="9"/>
  <c r="E27" i="9"/>
  <c r="D28" i="9"/>
  <c r="D29" i="9"/>
  <c r="E29" i="9" s="1"/>
  <c r="D30" i="9"/>
  <c r="E30" i="9"/>
  <c r="D31" i="9"/>
  <c r="E31" i="9" s="1"/>
  <c r="D32" i="9"/>
  <c r="D33" i="9"/>
  <c r="E33" i="9" s="1"/>
  <c r="D34" i="9"/>
  <c r="D35" i="9"/>
  <c r="E35" i="9"/>
  <c r="D36" i="9"/>
  <c r="D37" i="9"/>
  <c r="D38" i="9"/>
  <c r="D39" i="9"/>
  <c r="E39" i="9" s="1"/>
  <c r="D40" i="9"/>
  <c r="D41" i="9"/>
  <c r="E41" i="9"/>
  <c r="D42" i="9"/>
  <c r="D43" i="9"/>
  <c r="E43" i="9"/>
  <c r="D44" i="9"/>
  <c r="D45" i="9"/>
  <c r="E45" i="9" s="1"/>
  <c r="D46" i="9"/>
  <c r="E46" i="9"/>
  <c r="D47" i="9"/>
  <c r="E47" i="9" s="1"/>
  <c r="D48" i="9"/>
  <c r="E48" i="9"/>
  <c r="D4" i="9"/>
  <c r="E4" i="9" s="1"/>
  <c r="E52" i="9"/>
  <c r="D52" i="9"/>
  <c r="E51" i="9"/>
  <c r="D51" i="9"/>
  <c r="E50" i="9"/>
  <c r="D50" i="9"/>
  <c r="E44" i="9"/>
  <c r="E42" i="9"/>
  <c r="E40" i="9"/>
  <c r="E38" i="9"/>
  <c r="E37" i="9"/>
  <c r="E36" i="9"/>
  <c r="E34" i="9"/>
  <c r="E32" i="9"/>
  <c r="E28" i="9"/>
  <c r="E26" i="9"/>
  <c r="E24" i="9"/>
  <c r="E22" i="9"/>
  <c r="E20" i="9"/>
  <c r="E18" i="9"/>
  <c r="E16" i="9"/>
  <c r="E14" i="9"/>
  <c r="E12" i="9"/>
  <c r="E10" i="9"/>
  <c r="E8" i="9"/>
  <c r="E6" i="9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D50" i="8"/>
  <c r="E50" i="8"/>
  <c r="D51" i="8"/>
  <c r="E51" i="8"/>
  <c r="D52" i="8"/>
  <c r="E52" i="8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30" i="7"/>
  <c r="E31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D50" i="7"/>
  <c r="E50" i="7"/>
  <c r="D51" i="7"/>
  <c r="E51" i="7"/>
  <c r="D52" i="7"/>
  <c r="E52" i="7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4" i="6"/>
  <c r="E51" i="6"/>
  <c r="D51" i="6"/>
  <c r="E53" i="6"/>
  <c r="D53" i="6"/>
  <c r="D52" i="6"/>
  <c r="E52" i="6"/>
  <c r="H6" i="12" l="1"/>
  <c r="T6" i="12" s="1"/>
  <c r="AF6" i="12" s="1"/>
  <c r="X8" i="12"/>
  <c r="AJ8" i="12" s="1"/>
  <c r="H35" i="12"/>
  <c r="T35" i="12" s="1"/>
  <c r="AF35" i="12" s="1"/>
  <c r="W77" i="12"/>
  <c r="AI77" i="12" s="1"/>
  <c r="E81" i="12"/>
  <c r="Q81" i="12" s="1"/>
  <c r="AC81" i="12" s="1"/>
  <c r="W82" i="12"/>
  <c r="AI82" i="12" s="1"/>
  <c r="P81" i="12"/>
  <c r="AB81" i="12" s="1"/>
  <c r="D76" i="12"/>
  <c r="P117" i="12"/>
  <c r="AB117" i="12" s="1"/>
  <c r="C117" i="12"/>
  <c r="V78" i="12"/>
  <c r="AH78" i="12" s="1"/>
  <c r="J77" i="12"/>
  <c r="V77" i="12" s="1"/>
  <c r="AH77" i="12" s="1"/>
  <c r="Q18" i="12"/>
  <c r="AC18" i="12" s="1"/>
  <c r="S37" i="12"/>
  <c r="AE37" i="12" s="1"/>
  <c r="G77" i="12"/>
  <c r="S78" i="12"/>
  <c r="AE78" i="12" s="1"/>
  <c r="F77" i="12"/>
  <c r="R77" i="12" s="1"/>
  <c r="AD77" i="12" s="1"/>
  <c r="H81" i="12"/>
  <c r="P184" i="12"/>
  <c r="AB184" i="12" s="1"/>
  <c r="D182" i="12"/>
  <c r="P182" i="12" s="1"/>
  <c r="AB182" i="12" s="1"/>
  <c r="R177" i="12"/>
  <c r="AD177" i="12" s="1"/>
  <c r="F176" i="12"/>
  <c r="R176" i="12" s="1"/>
  <c r="AD176" i="12" s="1"/>
  <c r="E176" i="12"/>
  <c r="Q176" i="12" s="1"/>
  <c r="AC176" i="12" s="1"/>
  <c r="I213" i="12"/>
  <c r="U213" i="12" s="1"/>
  <c r="AG213" i="12" s="1"/>
  <c r="H213" i="12"/>
  <c r="AA304" i="12"/>
  <c r="AA305" i="12"/>
  <c r="AA306" i="12"/>
  <c r="AA307" i="12"/>
  <c r="AA308" i="12"/>
  <c r="AA309" i="12"/>
  <c r="AA310" i="12"/>
  <c r="AA311" i="12"/>
  <c r="AA312" i="12"/>
  <c r="AA313" i="12"/>
  <c r="AA314" i="12"/>
  <c r="AA315" i="12"/>
  <c r="T81" i="12"/>
  <c r="AF81" i="12" s="1"/>
  <c r="H76" i="12"/>
  <c r="E5" i="12"/>
  <c r="Q5" i="12" s="1"/>
  <c r="AC5" i="12" s="1"/>
  <c r="I5" i="12"/>
  <c r="K6" i="12"/>
  <c r="C17" i="12"/>
  <c r="G17" i="12"/>
  <c r="K17" i="12"/>
  <c r="W17" i="12" s="1"/>
  <c r="AI17" i="12" s="1"/>
  <c r="C35" i="12"/>
  <c r="O35" i="12" s="1"/>
  <c r="AA35" i="12" s="1"/>
  <c r="K35" i="12"/>
  <c r="W35" i="12" s="1"/>
  <c r="AI35" i="12" s="1"/>
  <c r="L76" i="12"/>
  <c r="W78" i="12"/>
  <c r="AI78" i="12" s="1"/>
  <c r="L81" i="12"/>
  <c r="X81" i="12" s="1"/>
  <c r="AJ81" i="12" s="1"/>
  <c r="F81" i="12"/>
  <c r="J81" i="12"/>
  <c r="T82" i="12"/>
  <c r="AF82" i="12" s="1"/>
  <c r="O117" i="12"/>
  <c r="AA117" i="12" s="1"/>
  <c r="C116" i="12"/>
  <c r="O116" i="12" s="1"/>
  <c r="AA116" i="12" s="1"/>
  <c r="O76" i="12"/>
  <c r="AA76" i="12" s="1"/>
  <c r="P76" i="12"/>
  <c r="AB76" i="12" s="1"/>
  <c r="I77" i="12"/>
  <c r="Q77" i="12"/>
  <c r="AC77" i="12" s="1"/>
  <c r="Q117" i="12"/>
  <c r="AC117" i="12" s="1"/>
  <c r="E116" i="12"/>
  <c r="Q116" i="12" s="1"/>
  <c r="AC116" i="12" s="1"/>
  <c r="D5" i="12"/>
  <c r="P5" i="12" s="1"/>
  <c r="AB5" i="12" s="1"/>
  <c r="H5" i="12"/>
  <c r="L5" i="12"/>
  <c r="F6" i="12"/>
  <c r="J6" i="12"/>
  <c r="F17" i="12"/>
  <c r="R17" i="12" s="1"/>
  <c r="AD17" i="12" s="1"/>
  <c r="J17" i="12"/>
  <c r="V17" i="12" s="1"/>
  <c r="AH17" i="12" s="1"/>
  <c r="W76" i="12"/>
  <c r="AI76" i="12" s="1"/>
  <c r="G116" i="12"/>
  <c r="S116" i="12" s="1"/>
  <c r="AE116" i="12" s="1"/>
  <c r="K116" i="12"/>
  <c r="W116" i="12" s="1"/>
  <c r="AI116" i="12" s="1"/>
  <c r="P118" i="12"/>
  <c r="AB118" i="12" s="1"/>
  <c r="O122" i="12"/>
  <c r="AA122" i="12" s="1"/>
  <c r="O177" i="12"/>
  <c r="AA177" i="12" s="1"/>
  <c r="F116" i="12"/>
  <c r="R116" i="12" s="1"/>
  <c r="AD116" i="12" s="1"/>
  <c r="J116" i="12"/>
  <c r="V116" i="12" s="1"/>
  <c r="AH116" i="12" s="1"/>
  <c r="S177" i="12"/>
  <c r="AE177" i="12" s="1"/>
  <c r="E76" i="12" l="1"/>
  <c r="C75" i="12"/>
  <c r="O75" i="12" s="1"/>
  <c r="AA75" i="12" s="1"/>
  <c r="T213" i="12"/>
  <c r="AF213" i="12" s="1"/>
  <c r="H116" i="12"/>
  <c r="T116" i="12" s="1"/>
  <c r="AF116" i="12" s="1"/>
  <c r="D116" i="12"/>
  <c r="P116" i="12" s="1"/>
  <c r="AB116" i="12" s="1"/>
  <c r="S77" i="12"/>
  <c r="AE77" i="12" s="1"/>
  <c r="G76" i="12"/>
  <c r="S76" i="12" s="1"/>
  <c r="AE76" i="12" s="1"/>
  <c r="I116" i="12"/>
  <c r="U116" i="12" s="1"/>
  <c r="AG116" i="12" s="1"/>
  <c r="K75" i="12"/>
  <c r="W75" i="12" s="1"/>
  <c r="AI75" i="12" s="1"/>
  <c r="V6" i="12"/>
  <c r="AH6" i="12" s="1"/>
  <c r="J5" i="12"/>
  <c r="V81" i="12"/>
  <c r="AH81" i="12" s="1"/>
  <c r="J76" i="12"/>
  <c r="R6" i="12"/>
  <c r="AD6" i="12" s="1"/>
  <c r="F5" i="12"/>
  <c r="R5" i="12" s="1"/>
  <c r="AD5" i="12" s="1"/>
  <c r="U77" i="12"/>
  <c r="AG77" i="12" s="1"/>
  <c r="I76" i="12"/>
  <c r="R81" i="12"/>
  <c r="AD81" i="12" s="1"/>
  <c r="F76" i="12"/>
  <c r="G75" i="12"/>
  <c r="S75" i="12" s="1"/>
  <c r="AE75" i="12" s="1"/>
  <c r="U5" i="12"/>
  <c r="AG5" i="12" s="1"/>
  <c r="I4" i="12"/>
  <c r="U4" i="12" s="1"/>
  <c r="AG4" i="12" s="1"/>
  <c r="X5" i="12"/>
  <c r="AJ5" i="12" s="1"/>
  <c r="L4" i="12"/>
  <c r="X4" i="12" s="1"/>
  <c r="AJ4" i="12" s="1"/>
  <c r="S17" i="12"/>
  <c r="AE17" i="12" s="1"/>
  <c r="G5" i="12"/>
  <c r="S5" i="12" s="1"/>
  <c r="AE5" i="12" s="1"/>
  <c r="T5" i="12"/>
  <c r="AF5" i="12" s="1"/>
  <c r="H4" i="12"/>
  <c r="T4" i="12" s="1"/>
  <c r="AF4" i="12" s="1"/>
  <c r="Q76" i="12"/>
  <c r="AC76" i="12" s="1"/>
  <c r="E75" i="12"/>
  <c r="Q75" i="12" s="1"/>
  <c r="AC75" i="12" s="1"/>
  <c r="O17" i="12"/>
  <c r="AA17" i="12" s="1"/>
  <c r="C5" i="12"/>
  <c r="O5" i="12" s="1"/>
  <c r="AA5" i="12" s="1"/>
  <c r="H75" i="12"/>
  <c r="T75" i="12" s="1"/>
  <c r="AF75" i="12" s="1"/>
  <c r="T76" i="12"/>
  <c r="AF76" i="12" s="1"/>
  <c r="X76" i="12"/>
  <c r="AJ76" i="12" s="1"/>
  <c r="L75" i="12"/>
  <c r="X75" i="12" s="1"/>
  <c r="AJ75" i="12" s="1"/>
  <c r="W6" i="12"/>
  <c r="AI6" i="12" s="1"/>
  <c r="K5" i="12"/>
  <c r="D75" i="12" l="1"/>
  <c r="P75" i="12" s="1"/>
  <c r="AB75" i="12" s="1"/>
  <c r="W5" i="12"/>
  <c r="AI5" i="12" s="1"/>
  <c r="K4" i="12"/>
  <c r="W4" i="12" s="1"/>
  <c r="AI4" i="12" s="1"/>
  <c r="I75" i="12"/>
  <c r="U75" i="12" s="1"/>
  <c r="AG75" i="12" s="1"/>
  <c r="U76" i="12"/>
  <c r="AG76" i="12" s="1"/>
  <c r="V76" i="12"/>
  <c r="AH76" i="12" s="1"/>
  <c r="J75" i="12"/>
  <c r="V75" i="12" s="1"/>
  <c r="AH75" i="12" s="1"/>
  <c r="R76" i="12"/>
  <c r="AD76" i="12" s="1"/>
  <c r="F75" i="12"/>
  <c r="R75" i="12" s="1"/>
  <c r="AD75" i="12" s="1"/>
  <c r="V5" i="12"/>
  <c r="AH5" i="12" s="1"/>
  <c r="J4" i="12"/>
  <c r="V4" i="12" s="1"/>
  <c r="AH4" i="12" s="1"/>
</calcChain>
</file>

<file path=xl/sharedStrings.xml><?xml version="1.0" encoding="utf-8"?>
<sst xmlns="http://schemas.openxmlformats.org/spreadsheetml/2006/main" count="5432" uniqueCount="461">
  <si>
    <t>歷年家庭收支調查各科目總額表</t>
  </si>
  <si>
    <t>歷年家庭收支調查各科目平均每戶表</t>
  </si>
  <si>
    <t>歷年家庭收支調查各科目平均每人表</t>
  </si>
  <si>
    <t>科　　　目</t>
  </si>
  <si>
    <t>代號</t>
  </si>
  <si>
    <t>所得總額(經常性收入)</t>
  </si>
  <si>
    <t>可支配所得</t>
  </si>
  <si>
    <t>所得收入總計</t>
  </si>
  <si>
    <t>　一、受僱人員報酬</t>
  </si>
  <si>
    <t>　二、產業主所得</t>
  </si>
  <si>
    <t>　五、經常移轉收入</t>
  </si>
  <si>
    <t>經常性支出</t>
  </si>
  <si>
    <r>
      <t>600</t>
    </r>
    <r>
      <rPr>
        <sz val="8"/>
        <rFont val="新細明體"/>
        <family val="1"/>
        <charset val="136"/>
      </rPr>
      <t>＋</t>
    </r>
    <r>
      <rPr>
        <sz val="8"/>
        <rFont val="Times New Roman"/>
        <family val="1"/>
      </rPr>
      <t>800</t>
    </r>
  </si>
  <si>
    <t>Ⅰ非消費支出總計</t>
  </si>
  <si>
    <t>　一、財產所得支出</t>
  </si>
  <si>
    <t>　二、經常移轉支出</t>
  </si>
  <si>
    <t>Ⅱ消費支出合計</t>
  </si>
  <si>
    <t>　一、食品費</t>
  </si>
  <si>
    <t>　二、飲料費</t>
  </si>
  <si>
    <t>　四、衣著類</t>
  </si>
  <si>
    <t>　五、房租及水費</t>
  </si>
  <si>
    <t>　六、燃料及燈光</t>
  </si>
  <si>
    <t>　七、家具及家庭設備</t>
  </si>
  <si>
    <t>　八、家事管理</t>
  </si>
  <si>
    <t>　九、保健與醫療</t>
  </si>
  <si>
    <t>　十、運輸交通及通訊</t>
  </si>
  <si>
    <t>　　　１個人交通通訊工具之購置</t>
  </si>
  <si>
    <t>　　　２個人交通設備使用管理及保養費</t>
  </si>
  <si>
    <t>　　　４其他通訊費</t>
  </si>
  <si>
    <t>　　　１旅遊費用</t>
  </si>
  <si>
    <t>　　　２娛樂消遣服務</t>
  </si>
  <si>
    <t>　　　３書報雜誌文具</t>
  </si>
  <si>
    <t>　　　５教育與研究費</t>
  </si>
  <si>
    <t>　十二、什項消費</t>
  </si>
  <si>
    <t>樣本戶數</t>
  </si>
  <si>
    <t>推估母體戶數</t>
  </si>
  <si>
    <t>平均每戶人數</t>
  </si>
  <si>
    <r>
      <t>90</t>
    </r>
    <r>
      <rPr>
        <b/>
        <sz val="8"/>
        <rFont val="新細明體"/>
        <family val="1"/>
        <charset val="136"/>
      </rPr>
      <t>年</t>
    </r>
    <r>
      <rPr>
        <b/>
        <sz val="8"/>
        <rFont val="華康細圓體"/>
        <family val="3"/>
        <charset val="136"/>
      </rPr>
      <t/>
    </r>
    <phoneticPr fontId="10" type="noConversion"/>
  </si>
  <si>
    <r>
      <t>91</t>
    </r>
    <r>
      <rPr>
        <b/>
        <sz val="8"/>
        <rFont val="新細明體"/>
        <family val="1"/>
        <charset val="136"/>
      </rPr>
      <t>年</t>
    </r>
    <r>
      <rPr>
        <b/>
        <sz val="8"/>
        <rFont val="華康細圓體"/>
        <family val="3"/>
        <charset val="136"/>
      </rPr>
      <t/>
    </r>
    <phoneticPr fontId="10" type="noConversion"/>
  </si>
  <si>
    <r>
      <t>92</t>
    </r>
    <r>
      <rPr>
        <b/>
        <sz val="8"/>
        <rFont val="新細明體"/>
        <family val="1"/>
        <charset val="136"/>
      </rPr>
      <t>年</t>
    </r>
    <r>
      <rPr>
        <b/>
        <sz val="8"/>
        <rFont val="華康細圓體"/>
        <family val="3"/>
        <charset val="136"/>
      </rPr>
      <t/>
    </r>
    <phoneticPr fontId="10" type="noConversion"/>
  </si>
  <si>
    <r>
      <t>93</t>
    </r>
    <r>
      <rPr>
        <b/>
        <sz val="8"/>
        <rFont val="新細明體"/>
        <family val="1"/>
        <charset val="136"/>
      </rPr>
      <t>年</t>
    </r>
    <r>
      <rPr>
        <b/>
        <sz val="8"/>
        <rFont val="華康細圓體"/>
        <family val="3"/>
        <charset val="136"/>
      </rPr>
      <t/>
    </r>
    <phoneticPr fontId="10" type="noConversion"/>
  </si>
  <si>
    <r>
      <t>94</t>
    </r>
    <r>
      <rPr>
        <b/>
        <sz val="8"/>
        <rFont val="新細明體"/>
        <family val="1"/>
        <charset val="136"/>
      </rPr>
      <t>年</t>
    </r>
    <r>
      <rPr>
        <b/>
        <sz val="8"/>
        <rFont val="華康細圓體"/>
        <family val="3"/>
        <charset val="136"/>
      </rPr>
      <t/>
    </r>
    <phoneticPr fontId="10" type="noConversion"/>
  </si>
  <si>
    <r>
      <t>95</t>
    </r>
    <r>
      <rPr>
        <b/>
        <sz val="8"/>
        <rFont val="新細明體"/>
        <family val="1"/>
        <charset val="136"/>
      </rPr>
      <t>年</t>
    </r>
    <r>
      <rPr>
        <b/>
        <sz val="8"/>
        <rFont val="華康細圓體"/>
        <family val="3"/>
        <charset val="136"/>
      </rPr>
      <t/>
    </r>
    <phoneticPr fontId="10" type="noConversion"/>
  </si>
  <si>
    <r>
      <t>96</t>
    </r>
    <r>
      <rPr>
        <b/>
        <sz val="8"/>
        <rFont val="新細明體"/>
        <family val="1"/>
        <charset val="136"/>
      </rPr>
      <t>年</t>
    </r>
    <r>
      <rPr>
        <b/>
        <sz val="8"/>
        <rFont val="華康細圓體"/>
        <family val="3"/>
        <charset val="136"/>
      </rPr>
      <t/>
    </r>
    <phoneticPr fontId="10" type="noConversion"/>
  </si>
  <si>
    <r>
      <t>97</t>
    </r>
    <r>
      <rPr>
        <b/>
        <sz val="8"/>
        <rFont val="新細明體"/>
        <family val="1"/>
        <charset val="136"/>
      </rPr>
      <t>年</t>
    </r>
    <r>
      <rPr>
        <b/>
        <sz val="8"/>
        <rFont val="華康細圓體"/>
        <family val="3"/>
        <charset val="136"/>
      </rPr>
      <t/>
    </r>
    <phoneticPr fontId="10" type="noConversion"/>
  </si>
  <si>
    <t>　　　1本業薪資</t>
    <phoneticPr fontId="10" type="noConversion"/>
  </si>
  <si>
    <t>　　　2兼業薪資</t>
    <phoneticPr fontId="10" type="noConversion"/>
  </si>
  <si>
    <t>　　　3其他收入</t>
    <phoneticPr fontId="10" type="noConversion"/>
  </si>
  <si>
    <t>　三、財產所得收入</t>
    <phoneticPr fontId="10" type="noConversion"/>
  </si>
  <si>
    <t>　四、自用住宅及其他營建物設算租金(扣除折舊費)</t>
    <phoneticPr fontId="10" type="noConversion"/>
  </si>
  <si>
    <t>　　　1從私人</t>
    <phoneticPr fontId="10" type="noConversion"/>
  </si>
  <si>
    <t>　　　2從政府</t>
    <phoneticPr fontId="10" type="noConversion"/>
  </si>
  <si>
    <r>
      <t xml:space="preserve">          3</t>
    </r>
    <r>
      <rPr>
        <sz val="8"/>
        <rFont val="新細明體"/>
        <family val="1"/>
        <charset val="136"/>
      </rPr>
      <t>社會保險給付</t>
    </r>
    <r>
      <rPr>
        <sz val="8"/>
        <rFont val="Courier New"/>
        <family val="3"/>
      </rPr>
      <t/>
    </r>
    <phoneticPr fontId="10" type="noConversion"/>
  </si>
  <si>
    <t>　　　4從企業</t>
    <phoneticPr fontId="10" type="noConversion"/>
  </si>
  <si>
    <t>　　　5從國外</t>
    <phoneticPr fontId="10" type="noConversion"/>
  </si>
  <si>
    <t>　六、雜項收入(全年未達2萬元之家庭雜貨、廢紙等出售收入)</t>
    <phoneticPr fontId="10" type="noConversion"/>
  </si>
  <si>
    <t>　　　1利息支出(金融機構、民間)</t>
    <phoneticPr fontId="10" type="noConversion"/>
  </si>
  <si>
    <t>　　　1對私人</t>
    <phoneticPr fontId="10" type="noConversion"/>
  </si>
  <si>
    <t>　　　2對政府</t>
    <phoneticPr fontId="10" type="noConversion"/>
  </si>
  <si>
    <t>　　　3社會保險</t>
    <phoneticPr fontId="10" type="noConversion"/>
  </si>
  <si>
    <t>　　　4對國外</t>
    <phoneticPr fontId="10" type="noConversion"/>
  </si>
  <si>
    <t>　三、菸草費</t>
    <phoneticPr fontId="10" type="noConversion"/>
  </si>
  <si>
    <t>　　　２個人交通通訊設備使用管理及保養費</t>
    <phoneticPr fontId="10" type="noConversion"/>
  </si>
  <si>
    <r>
      <t>　　　３搭乘交通設備之費用</t>
    </r>
    <r>
      <rPr>
        <sz val="8"/>
        <rFont val="Courier New"/>
        <family val="3"/>
      </rPr>
      <t>(</t>
    </r>
    <r>
      <rPr>
        <sz val="8"/>
        <rFont val="新細明體"/>
        <family val="1"/>
        <charset val="136"/>
      </rPr>
      <t>車資雜費</t>
    </r>
    <r>
      <rPr>
        <sz val="8"/>
        <rFont val="Courier New"/>
        <family val="3"/>
      </rPr>
      <t>)</t>
    </r>
    <phoneticPr fontId="10" type="noConversion"/>
  </si>
  <si>
    <r>
      <t>　　　３乘交通設備之費用</t>
    </r>
    <r>
      <rPr>
        <sz val="8"/>
        <rFont val="Courier New"/>
        <family val="3"/>
      </rPr>
      <t>(</t>
    </r>
    <r>
      <rPr>
        <sz val="8"/>
        <rFont val="新細明體"/>
        <family val="1"/>
        <charset val="136"/>
      </rPr>
      <t>車資雜費</t>
    </r>
    <r>
      <rPr>
        <sz val="8"/>
        <rFont val="Courier New"/>
        <family val="3"/>
      </rPr>
      <t>)</t>
    </r>
    <phoneticPr fontId="10" type="noConversion"/>
  </si>
  <si>
    <t>　　　５汽、機車保險費支出</t>
    <phoneticPr fontId="10" type="noConversion"/>
  </si>
  <si>
    <t>　十一、娛樂消遣及教育文化服務</t>
    <phoneticPr fontId="10" type="noConversion"/>
  </si>
  <si>
    <t>　　　４消遣康樂器材及其附屬品</t>
    <phoneticPr fontId="10" type="noConversion"/>
  </si>
  <si>
    <t>一、受雇人員報酬</t>
  </si>
  <si>
    <t>1.本業薪資</t>
  </si>
  <si>
    <t>2.兼業薪資</t>
  </si>
  <si>
    <t>3.其他收入</t>
  </si>
  <si>
    <t>二、產業主所得</t>
  </si>
  <si>
    <t>三、財產所得</t>
  </si>
  <si>
    <t>四、自用住宅及其他營建物設算租金</t>
  </si>
  <si>
    <t>五、經常移轉收入</t>
  </si>
  <si>
    <t>1.從私人</t>
  </si>
  <si>
    <t>2.從政府</t>
  </si>
  <si>
    <t>3.社會保險給付</t>
  </si>
  <si>
    <t>4.從企業</t>
  </si>
  <si>
    <t>5.從國外</t>
  </si>
  <si>
    <t>六、雜項收入(全年未達2萬元之家庭雜貨、廢紙等出售收入)</t>
  </si>
  <si>
    <t>一、利息支出(金融機構、民間)</t>
  </si>
  <si>
    <t>二、經常移轉支出</t>
  </si>
  <si>
    <t>1.對私人</t>
  </si>
  <si>
    <t>2.對政府</t>
  </si>
  <si>
    <t>3.社會保險</t>
  </si>
  <si>
    <t>4.對國外</t>
  </si>
  <si>
    <t>非消費支出總計</t>
  </si>
  <si>
    <t>消費支出總計</t>
  </si>
  <si>
    <t>總金額</t>
    <phoneticPr fontId="10" type="noConversion"/>
  </si>
  <si>
    <t>平均每戶</t>
    <phoneticPr fontId="10" type="noConversion"/>
  </si>
  <si>
    <t>平均每人</t>
    <phoneticPr fontId="10" type="noConversion"/>
  </si>
  <si>
    <t>家庭收支調查各科目金額表</t>
    <phoneticPr fontId="10" type="noConversion"/>
  </si>
  <si>
    <t>單位：元</t>
    <phoneticPr fontId="10" type="noConversion"/>
  </si>
  <si>
    <t>家庭收支調查各科目金額表</t>
    <phoneticPr fontId="10" type="noConversion"/>
  </si>
  <si>
    <t>總金額</t>
    <phoneticPr fontId="10" type="noConversion"/>
  </si>
  <si>
    <t>平均每戶</t>
    <phoneticPr fontId="10" type="noConversion"/>
  </si>
  <si>
    <t>平均每人</t>
    <phoneticPr fontId="10" type="noConversion"/>
  </si>
  <si>
    <t>一、食品及非酒精飲料</t>
    <phoneticPr fontId="10" type="noConversion"/>
  </si>
  <si>
    <t>二、菸酒及檳榔</t>
    <phoneticPr fontId="10" type="noConversion"/>
  </si>
  <si>
    <t>三、衣著鞋襪及服飾用品</t>
    <phoneticPr fontId="10" type="noConversion"/>
  </si>
  <si>
    <t>四、住宅服務、水電瓦斯及其他燃料</t>
    <phoneticPr fontId="10" type="noConversion"/>
  </si>
  <si>
    <t>五、家具設備及家務維護</t>
    <phoneticPr fontId="10" type="noConversion"/>
  </si>
  <si>
    <t>六、醫療保健</t>
    <phoneticPr fontId="10" type="noConversion"/>
  </si>
  <si>
    <t>七、交通</t>
    <phoneticPr fontId="10" type="noConversion"/>
  </si>
  <si>
    <t>1.個人交通工具之購置</t>
    <phoneticPr fontId="10" type="noConversion"/>
  </si>
  <si>
    <t>2.個人交通設備使用管理及保養費</t>
    <phoneticPr fontId="10" type="noConversion"/>
  </si>
  <si>
    <t>3.乘交通設備及其他交通服務(含車資雜費)</t>
    <phoneticPr fontId="10" type="noConversion"/>
  </si>
  <si>
    <t>4.汽、機車保險費</t>
    <phoneticPr fontId="10" type="noConversion"/>
  </si>
  <si>
    <t>八、通訊</t>
    <phoneticPr fontId="10" type="noConversion"/>
  </si>
  <si>
    <t>1.個人通訊工具之購置</t>
    <phoneticPr fontId="10" type="noConversion"/>
  </si>
  <si>
    <t>2.個人通訊設備使用管理及保養費</t>
    <phoneticPr fontId="10" type="noConversion"/>
  </si>
  <si>
    <t>3.其他通訊費</t>
    <phoneticPr fontId="10" type="noConversion"/>
  </si>
  <si>
    <t>九、休閒與文化</t>
    <phoneticPr fontId="10" type="noConversion"/>
  </si>
  <si>
    <t>1.套裝旅遊(不含自助旅遊)</t>
    <phoneticPr fontId="10" type="noConversion"/>
  </si>
  <si>
    <t>2.娛樂消遣及文化服務</t>
    <phoneticPr fontId="10" type="noConversion"/>
  </si>
  <si>
    <t>3.書報雜誌文具</t>
    <phoneticPr fontId="10" type="noConversion"/>
  </si>
  <si>
    <t>4.教育消遣康樂器材及其附屬品</t>
    <phoneticPr fontId="10" type="noConversion"/>
  </si>
  <si>
    <t>十、教育</t>
    <phoneticPr fontId="10" type="noConversion"/>
  </si>
  <si>
    <t>十一、餐廳及旅館</t>
    <phoneticPr fontId="10" type="noConversion"/>
  </si>
  <si>
    <t>十二、什項消費合計</t>
    <phoneticPr fontId="10" type="noConversion"/>
  </si>
  <si>
    <t>一、食品及非酒精飲料</t>
    <phoneticPr fontId="10" type="noConversion"/>
  </si>
  <si>
    <t>二、菸酒及檳榔</t>
    <phoneticPr fontId="10" type="noConversion"/>
  </si>
  <si>
    <t>三、衣著鞋襪及服飾用品</t>
    <phoneticPr fontId="10" type="noConversion"/>
  </si>
  <si>
    <t>四、住宅服務、水電瓦斯及其他燃料</t>
    <phoneticPr fontId="10" type="noConversion"/>
  </si>
  <si>
    <t>五、家具設備及家務維護</t>
    <phoneticPr fontId="10" type="noConversion"/>
  </si>
  <si>
    <t>六、醫療保健</t>
    <phoneticPr fontId="10" type="noConversion"/>
  </si>
  <si>
    <t>七、交通</t>
    <phoneticPr fontId="10" type="noConversion"/>
  </si>
  <si>
    <t>1.個人交通工具之購置</t>
    <phoneticPr fontId="10" type="noConversion"/>
  </si>
  <si>
    <t>2.個人交通設備使用管理及保養費</t>
    <phoneticPr fontId="10" type="noConversion"/>
  </si>
  <si>
    <t>3.乘交通設備及其他交通服務(含車資雜費)</t>
    <phoneticPr fontId="10" type="noConversion"/>
  </si>
  <si>
    <t>4.汽、機車保險費</t>
    <phoneticPr fontId="10" type="noConversion"/>
  </si>
  <si>
    <t>八、通訊</t>
    <phoneticPr fontId="10" type="noConversion"/>
  </si>
  <si>
    <t>1.個人通訊工具之購置</t>
    <phoneticPr fontId="10" type="noConversion"/>
  </si>
  <si>
    <t>2.個人通訊設備使用管理及保養費</t>
    <phoneticPr fontId="10" type="noConversion"/>
  </si>
  <si>
    <t>3.其他通訊費</t>
    <phoneticPr fontId="10" type="noConversion"/>
  </si>
  <si>
    <t>九、休閒與文化</t>
    <phoneticPr fontId="10" type="noConversion"/>
  </si>
  <si>
    <t>1.套裝旅遊(不含自助旅遊)</t>
    <phoneticPr fontId="10" type="noConversion"/>
  </si>
  <si>
    <t>2.娛樂消遣及文化服務</t>
    <phoneticPr fontId="10" type="noConversion"/>
  </si>
  <si>
    <t>3.書報雜誌文具</t>
    <phoneticPr fontId="10" type="noConversion"/>
  </si>
  <si>
    <t>4.教育消遣康樂器材及其附屬品</t>
    <phoneticPr fontId="10" type="noConversion"/>
  </si>
  <si>
    <t>十、教育</t>
    <phoneticPr fontId="10" type="noConversion"/>
  </si>
  <si>
    <t>十一、餐廳及旅館</t>
    <phoneticPr fontId="10" type="noConversion"/>
  </si>
  <si>
    <t>十二、什項消費合計</t>
    <phoneticPr fontId="10" type="noConversion"/>
  </si>
  <si>
    <t>600＋800</t>
  </si>
  <si>
    <t>家庭收支調查各科目金額表</t>
    <phoneticPr fontId="10" type="noConversion"/>
  </si>
  <si>
    <t>單位：元</t>
    <phoneticPr fontId="10" type="noConversion"/>
  </si>
  <si>
    <t>總金額</t>
    <phoneticPr fontId="10" type="noConversion"/>
  </si>
  <si>
    <t>平均每戶</t>
    <phoneticPr fontId="10" type="noConversion"/>
  </si>
  <si>
    <t>平均每人</t>
    <phoneticPr fontId="10" type="noConversion"/>
  </si>
  <si>
    <t>一、食品及非酒精飲料</t>
    <phoneticPr fontId="10" type="noConversion"/>
  </si>
  <si>
    <t>二、菸酒及檳榔</t>
    <phoneticPr fontId="10" type="noConversion"/>
  </si>
  <si>
    <t>三、衣著鞋襪及服飾用品</t>
    <phoneticPr fontId="10" type="noConversion"/>
  </si>
  <si>
    <t>四、住宅服務、水電瓦斯及其他燃料</t>
    <phoneticPr fontId="10" type="noConversion"/>
  </si>
  <si>
    <t>五、家具設備及家務維護</t>
    <phoneticPr fontId="10" type="noConversion"/>
  </si>
  <si>
    <t>六、醫療保健</t>
    <phoneticPr fontId="10" type="noConversion"/>
  </si>
  <si>
    <t>七、交通</t>
    <phoneticPr fontId="10" type="noConversion"/>
  </si>
  <si>
    <t>1.個人交通工具之購置</t>
    <phoneticPr fontId="10" type="noConversion"/>
  </si>
  <si>
    <t>2.個人交通設備使用管理及保養費</t>
    <phoneticPr fontId="10" type="noConversion"/>
  </si>
  <si>
    <t>3.乘交通設備及其他交通服務(含車資雜費)</t>
    <phoneticPr fontId="10" type="noConversion"/>
  </si>
  <si>
    <t>4.汽、機車保險費</t>
    <phoneticPr fontId="10" type="noConversion"/>
  </si>
  <si>
    <t>八、通訊</t>
    <phoneticPr fontId="10" type="noConversion"/>
  </si>
  <si>
    <t>1.個人通訊工具之購置</t>
    <phoneticPr fontId="10" type="noConversion"/>
  </si>
  <si>
    <t>2.個人通訊設備使用管理及保養費</t>
    <phoneticPr fontId="10" type="noConversion"/>
  </si>
  <si>
    <t>3.其他通訊費</t>
    <phoneticPr fontId="10" type="noConversion"/>
  </si>
  <si>
    <t>九、休閒與文化</t>
    <phoneticPr fontId="10" type="noConversion"/>
  </si>
  <si>
    <t>1.套裝旅遊(不含自助旅遊)</t>
    <phoneticPr fontId="10" type="noConversion"/>
  </si>
  <si>
    <t>2.娛樂消遣及文化服務</t>
    <phoneticPr fontId="10" type="noConversion"/>
  </si>
  <si>
    <t>3.書報雜誌文具</t>
    <phoneticPr fontId="10" type="noConversion"/>
  </si>
  <si>
    <t>4.教育消遣康樂器材及其附屬品</t>
    <phoneticPr fontId="10" type="noConversion"/>
  </si>
  <si>
    <t>十、教育</t>
    <phoneticPr fontId="10" type="noConversion"/>
  </si>
  <si>
    <t>十一、餐廳及旅館</t>
    <phoneticPr fontId="10" type="noConversion"/>
  </si>
  <si>
    <t>十二、什項消費合計</t>
    <phoneticPr fontId="10" type="noConversion"/>
  </si>
  <si>
    <t>99年</t>
    <phoneticPr fontId="10" type="noConversion"/>
  </si>
  <si>
    <t>單位：元</t>
    <phoneticPr fontId="10" type="noConversion"/>
  </si>
  <si>
    <t>98年</t>
    <phoneticPr fontId="10" type="noConversion"/>
  </si>
  <si>
    <t>100年</t>
    <phoneticPr fontId="10" type="noConversion"/>
  </si>
  <si>
    <t>家庭收支調查各科目金額表</t>
    <phoneticPr fontId="10" type="noConversion"/>
  </si>
  <si>
    <t>平均每戶</t>
    <phoneticPr fontId="10" type="noConversion"/>
  </si>
  <si>
    <t>平均每人</t>
    <phoneticPr fontId="10" type="noConversion"/>
  </si>
  <si>
    <t>二、菸酒及檳榔</t>
    <phoneticPr fontId="10" type="noConversion"/>
  </si>
  <si>
    <t>四、住宅服務、水電瓦斯及其他燃料</t>
    <phoneticPr fontId="10" type="noConversion"/>
  </si>
  <si>
    <t>六、醫療保健</t>
    <phoneticPr fontId="10" type="noConversion"/>
  </si>
  <si>
    <t>2.個人交通設備使用管理及保養費</t>
    <phoneticPr fontId="10" type="noConversion"/>
  </si>
  <si>
    <t>3.乘交通設備及其他交通服務(含車資雜費)</t>
    <phoneticPr fontId="10" type="noConversion"/>
  </si>
  <si>
    <t>4.汽、機車保險費</t>
    <phoneticPr fontId="10" type="noConversion"/>
  </si>
  <si>
    <t>八、通訊</t>
    <phoneticPr fontId="10" type="noConversion"/>
  </si>
  <si>
    <t>2.娛樂消遣及文化服務</t>
    <phoneticPr fontId="10" type="noConversion"/>
  </si>
  <si>
    <t>十、教育</t>
    <phoneticPr fontId="10" type="noConversion"/>
  </si>
  <si>
    <t>101年</t>
    <phoneticPr fontId="10" type="noConversion"/>
  </si>
  <si>
    <t>1.房地租及水費</t>
    <phoneticPr fontId="10" type="noConversion"/>
  </si>
  <si>
    <t>2.電費及燃料</t>
    <phoneticPr fontId="10" type="noConversion"/>
  </si>
  <si>
    <t>1047+1048+1049</t>
  </si>
  <si>
    <t>1041+1042+1043+1044+1045+1046</t>
    <phoneticPr fontId="10" type="noConversion"/>
  </si>
  <si>
    <t>102年</t>
    <phoneticPr fontId="10" type="noConversion"/>
  </si>
  <si>
    <t>103年</t>
    <phoneticPr fontId="10" type="noConversion"/>
  </si>
  <si>
    <t>104年</t>
    <phoneticPr fontId="10" type="noConversion"/>
  </si>
  <si>
    <t>105年</t>
    <phoneticPr fontId="10" type="noConversion"/>
  </si>
  <si>
    <r>
      <t>80</t>
    </r>
    <r>
      <rPr>
        <b/>
        <sz val="7"/>
        <rFont val="華康細圓體"/>
        <family val="3"/>
        <charset val="136"/>
      </rPr>
      <t>年</t>
    </r>
  </si>
  <si>
    <r>
      <t>81</t>
    </r>
    <r>
      <rPr>
        <b/>
        <sz val="7"/>
        <rFont val="華康細圓體"/>
        <family val="3"/>
        <charset val="136"/>
      </rPr>
      <t>年</t>
    </r>
  </si>
  <si>
    <r>
      <t>82</t>
    </r>
    <r>
      <rPr>
        <b/>
        <sz val="7"/>
        <rFont val="華康細圓體"/>
        <family val="3"/>
        <charset val="136"/>
      </rPr>
      <t>年</t>
    </r>
  </si>
  <si>
    <r>
      <t>83</t>
    </r>
    <r>
      <rPr>
        <b/>
        <sz val="7"/>
        <rFont val="華康細圓體"/>
        <family val="3"/>
        <charset val="136"/>
      </rPr>
      <t>年</t>
    </r>
  </si>
  <si>
    <r>
      <t>84</t>
    </r>
    <r>
      <rPr>
        <b/>
        <sz val="7"/>
        <rFont val="華康細圓體"/>
        <family val="3"/>
        <charset val="136"/>
      </rPr>
      <t>年</t>
    </r>
  </si>
  <si>
    <r>
      <t>85</t>
    </r>
    <r>
      <rPr>
        <b/>
        <sz val="7"/>
        <rFont val="新細明體"/>
        <family val="1"/>
        <charset val="136"/>
      </rPr>
      <t>年</t>
    </r>
    <r>
      <rPr>
        <b/>
        <sz val="8"/>
        <rFont val="華康細圓體"/>
        <family val="3"/>
        <charset val="136"/>
      </rPr>
      <t/>
    </r>
  </si>
  <si>
    <r>
      <t>86</t>
    </r>
    <r>
      <rPr>
        <b/>
        <sz val="7"/>
        <rFont val="新細明體"/>
        <family val="1"/>
        <charset val="136"/>
      </rPr>
      <t>年</t>
    </r>
    <r>
      <rPr>
        <b/>
        <sz val="8"/>
        <rFont val="華康細圓體"/>
        <family val="3"/>
        <charset val="136"/>
      </rPr>
      <t/>
    </r>
  </si>
  <si>
    <r>
      <t>87</t>
    </r>
    <r>
      <rPr>
        <b/>
        <sz val="7"/>
        <rFont val="新細明體"/>
        <family val="1"/>
        <charset val="136"/>
      </rPr>
      <t>年</t>
    </r>
    <r>
      <rPr>
        <b/>
        <sz val="8"/>
        <rFont val="華康細圓體"/>
        <family val="3"/>
        <charset val="136"/>
      </rPr>
      <t/>
    </r>
    <phoneticPr fontId="10" type="noConversion"/>
  </si>
  <si>
    <r>
      <t>88</t>
    </r>
    <r>
      <rPr>
        <b/>
        <sz val="7"/>
        <rFont val="新細明體"/>
        <family val="1"/>
        <charset val="136"/>
      </rPr>
      <t>年</t>
    </r>
    <r>
      <rPr>
        <b/>
        <sz val="8"/>
        <rFont val="華康細圓體"/>
        <family val="3"/>
        <charset val="136"/>
      </rPr>
      <t/>
    </r>
    <phoneticPr fontId="10" type="noConversion"/>
  </si>
  <si>
    <r>
      <t>89</t>
    </r>
    <r>
      <rPr>
        <b/>
        <sz val="7"/>
        <rFont val="新細明體"/>
        <family val="1"/>
        <charset val="136"/>
      </rPr>
      <t>年</t>
    </r>
    <r>
      <rPr>
        <b/>
        <sz val="8"/>
        <rFont val="華康細圓體"/>
        <family val="3"/>
        <charset val="136"/>
      </rPr>
      <t/>
    </r>
    <phoneticPr fontId="10" type="noConversion"/>
  </si>
  <si>
    <r>
      <t>80</t>
    </r>
    <r>
      <rPr>
        <b/>
        <sz val="8"/>
        <rFont val="華康細圓體"/>
        <family val="3"/>
        <charset val="136"/>
      </rPr>
      <t>年</t>
    </r>
  </si>
  <si>
    <r>
      <t>81</t>
    </r>
    <r>
      <rPr>
        <b/>
        <sz val="8"/>
        <rFont val="華康細圓體"/>
        <family val="3"/>
        <charset val="136"/>
      </rPr>
      <t>年</t>
    </r>
  </si>
  <si>
    <r>
      <t>82</t>
    </r>
    <r>
      <rPr>
        <b/>
        <sz val="8"/>
        <rFont val="華康細圓體"/>
        <family val="3"/>
        <charset val="136"/>
      </rPr>
      <t>年</t>
    </r>
  </si>
  <si>
    <r>
      <t>83</t>
    </r>
    <r>
      <rPr>
        <b/>
        <sz val="8"/>
        <rFont val="華康細圓體"/>
        <family val="3"/>
        <charset val="136"/>
      </rPr>
      <t>年</t>
    </r>
  </si>
  <si>
    <r>
      <t>84</t>
    </r>
    <r>
      <rPr>
        <b/>
        <sz val="8"/>
        <rFont val="華康細圓體"/>
        <family val="3"/>
        <charset val="136"/>
      </rPr>
      <t>年</t>
    </r>
  </si>
  <si>
    <r>
      <t>85</t>
    </r>
    <r>
      <rPr>
        <b/>
        <sz val="8"/>
        <rFont val="新細明體"/>
        <family val="1"/>
        <charset val="136"/>
      </rPr>
      <t>年</t>
    </r>
    <r>
      <rPr>
        <b/>
        <sz val="8"/>
        <rFont val="華康細圓體"/>
        <family val="3"/>
        <charset val="136"/>
      </rPr>
      <t/>
    </r>
  </si>
  <si>
    <r>
      <t>86</t>
    </r>
    <r>
      <rPr>
        <b/>
        <sz val="8"/>
        <rFont val="新細明體"/>
        <family val="1"/>
        <charset val="136"/>
      </rPr>
      <t>年</t>
    </r>
    <r>
      <rPr>
        <b/>
        <sz val="8"/>
        <rFont val="華康細圓體"/>
        <family val="3"/>
        <charset val="136"/>
      </rPr>
      <t/>
    </r>
  </si>
  <si>
    <r>
      <t>87</t>
    </r>
    <r>
      <rPr>
        <b/>
        <sz val="8"/>
        <rFont val="新細明體"/>
        <family val="1"/>
        <charset val="136"/>
      </rPr>
      <t>年</t>
    </r>
    <r>
      <rPr>
        <b/>
        <sz val="8"/>
        <rFont val="華康細圓體"/>
        <family val="3"/>
        <charset val="136"/>
      </rPr>
      <t/>
    </r>
    <phoneticPr fontId="10" type="noConversion"/>
  </si>
  <si>
    <r>
      <t>88</t>
    </r>
    <r>
      <rPr>
        <b/>
        <sz val="8"/>
        <rFont val="新細明體"/>
        <family val="1"/>
        <charset val="136"/>
      </rPr>
      <t>年</t>
    </r>
    <r>
      <rPr>
        <b/>
        <sz val="8"/>
        <rFont val="華康細圓體"/>
        <family val="3"/>
        <charset val="136"/>
      </rPr>
      <t/>
    </r>
    <phoneticPr fontId="10" type="noConversion"/>
  </si>
  <si>
    <r>
      <t>89</t>
    </r>
    <r>
      <rPr>
        <b/>
        <sz val="8"/>
        <rFont val="新細明體"/>
        <family val="1"/>
        <charset val="136"/>
      </rPr>
      <t>年</t>
    </r>
    <r>
      <rPr>
        <b/>
        <sz val="8"/>
        <rFont val="華康細圓體"/>
        <family val="3"/>
        <charset val="136"/>
      </rPr>
      <t/>
    </r>
    <phoneticPr fontId="10" type="noConversion"/>
  </si>
  <si>
    <t>　　　１本業薪資</t>
    <phoneticPr fontId="10" type="noConversion"/>
  </si>
  <si>
    <t>　　　１本業薪資</t>
  </si>
  <si>
    <t>　　　２兼業薪資</t>
  </si>
  <si>
    <t>　　　　Ａ退休金</t>
  </si>
  <si>
    <t>－</t>
  </si>
  <si>
    <t>　　　　Ｂ其他</t>
  </si>
  <si>
    <t>　　　３其他收入</t>
  </si>
  <si>
    <t>　　　　Ａ加班費、值班費</t>
  </si>
  <si>
    <r>
      <t>　　　　Ｂ考績、生產、不休假、年</t>
    </r>
    <r>
      <rPr>
        <sz val="8"/>
        <rFont val="Courier New"/>
        <family val="3"/>
      </rPr>
      <t>(</t>
    </r>
    <r>
      <rPr>
        <sz val="8"/>
        <rFont val="新細明體"/>
        <family val="1"/>
        <charset val="136"/>
      </rPr>
      <t>節</t>
    </r>
    <r>
      <rPr>
        <sz val="8"/>
        <rFont val="Courier New"/>
        <family val="3"/>
      </rPr>
      <t>)</t>
    </r>
    <r>
      <rPr>
        <sz val="8"/>
        <rFont val="新細明體"/>
        <family val="1"/>
        <charset val="136"/>
      </rPr>
      <t>終獎金</t>
    </r>
  </si>
  <si>
    <r>
      <t>　　　　Ｃ雇主負擔之公、勞保費</t>
    </r>
    <r>
      <rPr>
        <sz val="8"/>
        <rFont val="Courier New"/>
        <family val="3"/>
      </rPr>
      <t>(84</t>
    </r>
    <r>
      <rPr>
        <sz val="8"/>
        <rFont val="新細明體"/>
        <family val="1"/>
        <charset val="136"/>
      </rPr>
      <t>年含健保</t>
    </r>
    <r>
      <rPr>
        <sz val="8"/>
        <rFont val="Courier New"/>
        <family val="3"/>
      </rPr>
      <t>)</t>
    </r>
  </si>
  <si>
    <t>　　　　Ｄ雇主負擔之健保費</t>
  </si>
  <si>
    <t>　　　　Ｅ福利金輔恤金遣散費及教育婚喪生產及其他補助費</t>
  </si>
  <si>
    <t>　　　１農業淨收入</t>
  </si>
  <si>
    <t>　　　　Ａ耕種及禽畜牧淨收入</t>
  </si>
  <si>
    <t>　　　　Ｂ林業淨收入</t>
  </si>
  <si>
    <t>　　　　Ｃ漁業淨收入</t>
  </si>
  <si>
    <t>　　　２營業淨收入</t>
  </si>
  <si>
    <t>　　　３執行業務淨收入</t>
  </si>
  <si>
    <t>　三、財產所得收入</t>
  </si>
  <si>
    <t>　　　１利息收入</t>
  </si>
  <si>
    <t>　　　２投資收入</t>
  </si>
  <si>
    <r>
      <t>　　　　</t>
    </r>
    <r>
      <rPr>
        <b/>
        <sz val="8"/>
        <rFont val="Courier New"/>
        <family val="3"/>
      </rPr>
      <t>82</t>
    </r>
    <r>
      <rPr>
        <b/>
        <sz val="8"/>
        <rFont val="新細明體"/>
        <family val="1"/>
        <charset val="136"/>
      </rPr>
      <t>年以前科目</t>
    </r>
  </si>
  <si>
    <t>　　　　　３土地租金淨收入</t>
  </si>
  <si>
    <t>　　　　　４權益金淨收入</t>
  </si>
  <si>
    <t>　　　　　５其他財產租金淨收入</t>
  </si>
  <si>
    <r>
      <t>　　　　</t>
    </r>
    <r>
      <rPr>
        <b/>
        <sz val="8"/>
        <rFont val="Courier New"/>
        <family val="3"/>
      </rPr>
      <t>83</t>
    </r>
    <r>
      <rPr>
        <b/>
        <sz val="8"/>
        <rFont val="新細明體"/>
        <family val="1"/>
        <charset val="136"/>
      </rPr>
      <t>年以後科目</t>
    </r>
  </si>
  <si>
    <t>　　　　　３其他財產所得收入</t>
  </si>
  <si>
    <t>　四、自用住宅及其他營建物設算租金</t>
  </si>
  <si>
    <t>　　　１從私人</t>
  </si>
  <si>
    <t>　　　２從政府</t>
  </si>
  <si>
    <t>　　　　Ａ低收入戶生活補助</t>
  </si>
  <si>
    <t>　　　　Ｂ老人津貼</t>
  </si>
  <si>
    <r>
      <t>　　　　</t>
    </r>
    <r>
      <rPr>
        <b/>
        <sz val="8"/>
        <rFont val="Courier New"/>
        <family val="3"/>
      </rPr>
      <t>83</t>
    </r>
    <r>
      <rPr>
        <b/>
        <sz val="8"/>
        <rFont val="新細明體"/>
        <family val="1"/>
        <charset val="136"/>
      </rPr>
      <t>年科目</t>
    </r>
  </si>
  <si>
    <t>　　　　　Ｃ殘障生活補助</t>
  </si>
  <si>
    <r>
      <t>　　　　　Ｄ其他</t>
    </r>
    <r>
      <rPr>
        <sz val="8"/>
        <rFont val="Courier New"/>
        <family val="3"/>
      </rPr>
      <t>(</t>
    </r>
    <r>
      <rPr>
        <sz val="8"/>
        <rFont val="新細明體"/>
        <family val="1"/>
        <charset val="136"/>
      </rPr>
      <t>災害急難救助等</t>
    </r>
    <r>
      <rPr>
        <sz val="8"/>
        <rFont val="Courier New"/>
        <family val="3"/>
      </rPr>
      <t>)</t>
    </r>
  </si>
  <si>
    <r>
      <t>　　　　</t>
    </r>
    <r>
      <rPr>
        <b/>
        <sz val="8"/>
        <rFont val="Courier New"/>
        <family val="3"/>
      </rPr>
      <t>84</t>
    </r>
    <r>
      <rPr>
        <b/>
        <sz val="8"/>
        <rFont val="新細明體"/>
        <family val="1"/>
        <charset val="136"/>
      </rPr>
      <t>年科目</t>
    </r>
  </si>
  <si>
    <t>　　　　　Ｃ老農年金</t>
  </si>
  <si>
    <t>　　　　　Ｄ補助全民健保保費</t>
  </si>
  <si>
    <r>
      <t>　　　　　Ｅ其他</t>
    </r>
    <r>
      <rPr>
        <sz val="8"/>
        <rFont val="Courier New"/>
        <family val="3"/>
      </rPr>
      <t>(</t>
    </r>
    <r>
      <rPr>
        <sz val="8"/>
        <rFont val="新細明體"/>
        <family val="1"/>
        <charset val="136"/>
      </rPr>
      <t>殘障生活補助、災害、急難救助等</t>
    </r>
    <r>
      <rPr>
        <sz val="8"/>
        <rFont val="Courier New"/>
        <family val="3"/>
      </rPr>
      <t>)</t>
    </r>
  </si>
  <si>
    <r>
      <t>　　　　</t>
    </r>
    <r>
      <rPr>
        <b/>
        <sz val="8"/>
        <rFont val="Courier New"/>
        <family val="3"/>
      </rPr>
      <t>85</t>
    </r>
    <r>
      <rPr>
        <b/>
        <sz val="8"/>
        <rFont val="新細明體"/>
        <family val="1"/>
        <charset val="136"/>
      </rPr>
      <t>年科目</t>
    </r>
  </si>
  <si>
    <t>　　　　　Ｄ政府負擔全民健保保費</t>
  </si>
  <si>
    <t>　　　　　Ｅ政府負擔公勞農軍保保費</t>
  </si>
  <si>
    <r>
      <t>　　　　　Ｆ其他</t>
    </r>
    <r>
      <rPr>
        <sz val="8"/>
        <rFont val="Courier New"/>
        <family val="3"/>
      </rPr>
      <t>(</t>
    </r>
    <r>
      <rPr>
        <sz val="8"/>
        <rFont val="新細明體"/>
        <family val="1"/>
        <charset val="136"/>
      </rPr>
      <t>殘障生活補助、災害、急難救助等</t>
    </r>
    <r>
      <rPr>
        <sz val="8"/>
        <rFont val="Courier New"/>
        <family val="3"/>
      </rPr>
      <t>)</t>
    </r>
  </si>
  <si>
    <r>
      <t>　　　３從社會保險受益</t>
    </r>
    <r>
      <rPr>
        <sz val="8"/>
        <rFont val="Courier New"/>
        <family val="3"/>
      </rPr>
      <t>(85</t>
    </r>
    <r>
      <rPr>
        <sz val="8"/>
        <rFont val="新細明體"/>
        <family val="1"/>
        <charset val="136"/>
      </rPr>
      <t>年新增項次</t>
    </r>
    <r>
      <rPr>
        <sz val="8"/>
        <rFont val="Courier New"/>
        <family val="3"/>
      </rPr>
      <t>)</t>
    </r>
  </si>
  <si>
    <t>　　　　Ａ公勞農軍保保險受益</t>
  </si>
  <si>
    <t>　　　　Ｂ健保保險受益</t>
  </si>
  <si>
    <t>　　　４從企業</t>
  </si>
  <si>
    <r>
      <t>　　　　</t>
    </r>
    <r>
      <rPr>
        <b/>
        <sz val="8"/>
        <rFont val="Courier New"/>
        <family val="3"/>
      </rPr>
      <t>80</t>
    </r>
    <r>
      <rPr>
        <b/>
        <sz val="8"/>
        <rFont val="新細明體"/>
        <family val="1"/>
        <charset val="136"/>
      </rPr>
      <t>、</t>
    </r>
    <r>
      <rPr>
        <b/>
        <sz val="8"/>
        <rFont val="Courier New"/>
        <family val="3"/>
      </rPr>
      <t>81</t>
    </r>
    <r>
      <rPr>
        <b/>
        <sz val="8"/>
        <rFont val="新細明體"/>
        <family val="1"/>
        <charset val="136"/>
      </rPr>
      <t>年科目</t>
    </r>
  </si>
  <si>
    <t>　　　　　Ａ意外災害保險受益</t>
  </si>
  <si>
    <t>　　　　　Ｂ人壽保險投保淨受益</t>
  </si>
  <si>
    <t>　　　　　Ｃ其他</t>
  </si>
  <si>
    <r>
      <t>　　　　</t>
    </r>
    <r>
      <rPr>
        <b/>
        <sz val="8"/>
        <rFont val="Courier New"/>
        <family val="3"/>
      </rPr>
      <t>82</t>
    </r>
    <r>
      <rPr>
        <b/>
        <sz val="8"/>
        <rFont val="新細明體"/>
        <family val="1"/>
        <charset val="136"/>
      </rPr>
      <t>、</t>
    </r>
    <r>
      <rPr>
        <b/>
        <sz val="8"/>
        <rFont val="Courier New"/>
        <family val="3"/>
      </rPr>
      <t>83</t>
    </r>
    <r>
      <rPr>
        <b/>
        <sz val="8"/>
        <rFont val="新細明體"/>
        <family val="1"/>
        <charset val="136"/>
      </rPr>
      <t>年科目</t>
    </r>
  </si>
  <si>
    <t>　　　　　Ａ公、勞、漁、農、軍保保險受益</t>
  </si>
  <si>
    <t>　　　　　Ｂ人身意外災害保險現金受益</t>
  </si>
  <si>
    <r>
      <t>　　　　</t>
    </r>
    <r>
      <rPr>
        <b/>
        <sz val="8"/>
        <rFont val="Courier New"/>
        <family val="3"/>
      </rPr>
      <t>84</t>
    </r>
    <r>
      <rPr>
        <b/>
        <sz val="8"/>
        <rFont val="新細明體"/>
        <family val="1"/>
        <charset val="136"/>
      </rPr>
      <t>年以後科目</t>
    </r>
  </si>
  <si>
    <t>　　　　　Ｂ健保保險受益</t>
  </si>
  <si>
    <t>　　　　　Ｃ人身意外災害保險現金受益</t>
  </si>
  <si>
    <t>　　　　　Ｄ其他</t>
  </si>
  <si>
    <r>
      <t>　　　　</t>
    </r>
    <r>
      <rPr>
        <b/>
        <sz val="8"/>
        <rFont val="Courier New"/>
        <family val="3"/>
      </rPr>
      <t>85</t>
    </r>
    <r>
      <rPr>
        <b/>
        <sz val="8"/>
        <rFont val="新細明體"/>
        <family val="1"/>
        <charset val="136"/>
      </rPr>
      <t>年以後科目</t>
    </r>
  </si>
  <si>
    <t>　　　　　Ａ人身意外災害保險現金受益</t>
  </si>
  <si>
    <t>　　　　　Ｂ其他</t>
  </si>
  <si>
    <t>　　　５從國外</t>
  </si>
  <si>
    <t>　六、雜項收入</t>
  </si>
  <si>
    <t>　　　１利息支出</t>
  </si>
  <si>
    <t>　　　　Ａ房屋貸款</t>
  </si>
  <si>
    <r>
      <t>　　　　Ｂ其他</t>
    </r>
    <r>
      <rPr>
        <sz val="8"/>
        <rFont val="Courier New"/>
        <family val="3"/>
      </rPr>
      <t>(</t>
    </r>
    <r>
      <rPr>
        <sz val="8"/>
        <rFont val="新細明體"/>
        <family val="1"/>
        <charset val="136"/>
      </rPr>
      <t>含合會</t>
    </r>
    <r>
      <rPr>
        <sz val="8"/>
        <rFont val="Courier New"/>
        <family val="3"/>
      </rPr>
      <t>)</t>
    </r>
  </si>
  <si>
    <t>　　　１對私人</t>
  </si>
  <si>
    <t>　　　　Ａ婚喪壽慶禮金</t>
  </si>
  <si>
    <t>　　　　Ｂ公益慈善捐款</t>
  </si>
  <si>
    <t>　　　　Ｃ其他</t>
  </si>
  <si>
    <t>　　　２對政府</t>
  </si>
  <si>
    <t>　　　　Ａ房屋稅、地價稅</t>
  </si>
  <si>
    <t>　　　　Ｂ綜合所得稅</t>
  </si>
  <si>
    <t>　　　　Ｃ其他直接稅</t>
  </si>
  <si>
    <t>　　　　Ｄ其他</t>
  </si>
  <si>
    <t>　　　３對企業</t>
  </si>
  <si>
    <t>　　　　　Ａ自用住宅保險費支出</t>
  </si>
  <si>
    <t>　　　　　Ｂ意外災害保險支出</t>
  </si>
  <si>
    <r>
      <t>　　　　　Ｃ人壽保險支出</t>
    </r>
    <r>
      <rPr>
        <sz val="8"/>
        <rFont val="Courier New"/>
        <family val="3"/>
      </rPr>
      <t>(</t>
    </r>
    <r>
      <rPr>
        <sz val="8"/>
        <rFont val="新細明體"/>
        <family val="1"/>
        <charset val="136"/>
      </rPr>
      <t>非儲蓄性</t>
    </r>
    <r>
      <rPr>
        <sz val="8"/>
        <rFont val="Courier New"/>
        <family val="3"/>
      </rPr>
      <t>)</t>
    </r>
  </si>
  <si>
    <t>　　　　　Ａ公保保費支出</t>
  </si>
  <si>
    <t>　　　　　Ｂ勞保保費支出</t>
  </si>
  <si>
    <t>　　　　　Ｃ農軍保及其他由政府開辦具年金性質保險保費</t>
  </si>
  <si>
    <t>　　　　　Ｃ農軍保保費支出</t>
  </si>
  <si>
    <t>　　　　　Ｄ健保保費支出</t>
  </si>
  <si>
    <t>　　　　　Ｃ農保保費支出</t>
  </si>
  <si>
    <t>　　　　　Ｄ漁保保費支出</t>
  </si>
  <si>
    <t>　　　　　Ｅ軍保保費支出</t>
  </si>
  <si>
    <t>　　　　　Ｆ健保保費支出</t>
  </si>
  <si>
    <t>　　　４對國外</t>
  </si>
  <si>
    <t>　　　１主食品</t>
  </si>
  <si>
    <t>　　　　Ａ米</t>
  </si>
  <si>
    <t>　　　　Ｂ麥麵</t>
  </si>
  <si>
    <t>　　　　Ｃ其他雜糧</t>
  </si>
  <si>
    <t>　　　２副食品</t>
  </si>
  <si>
    <t>　　　　Ａ肉類</t>
  </si>
  <si>
    <t>　　　　Ｂ魚貝及水產類</t>
  </si>
  <si>
    <t>　　　　Ｃ蔬菜類</t>
  </si>
  <si>
    <t>　　　　Ｄ蛋類</t>
  </si>
  <si>
    <t>　　　　Ｅ油脂類</t>
  </si>
  <si>
    <t>　　　　Ｆ調味品類</t>
  </si>
  <si>
    <t>　　　３乳酪類</t>
  </si>
  <si>
    <t>　　　４水果類</t>
  </si>
  <si>
    <t>　　　５其他</t>
  </si>
  <si>
    <t>　　　６婚生壽慶喪葬宴費</t>
  </si>
  <si>
    <t>　　　７在外伙食費</t>
  </si>
  <si>
    <t>　　　１非酒精性</t>
  </si>
  <si>
    <t>　　　２酒精性</t>
  </si>
  <si>
    <t>　三、菸草</t>
  </si>
  <si>
    <r>
      <t>　　　</t>
    </r>
    <r>
      <rPr>
        <b/>
        <sz val="8"/>
        <rFont val="Courier New"/>
        <family val="3"/>
      </rPr>
      <t>82</t>
    </r>
    <r>
      <rPr>
        <b/>
        <sz val="8"/>
        <rFont val="新細明體"/>
        <family val="1"/>
        <charset val="136"/>
      </rPr>
      <t>年以前科目</t>
    </r>
  </si>
  <si>
    <t>　　　　１男用衣著</t>
  </si>
  <si>
    <t>　　　　２女用衣著</t>
  </si>
  <si>
    <t>　　　　３童用衣著</t>
  </si>
  <si>
    <t>　　　　４衣著修補費</t>
  </si>
  <si>
    <t>　　　　５雜用品</t>
  </si>
  <si>
    <t>　　　　６鞋襪</t>
  </si>
  <si>
    <r>
      <t>　　　</t>
    </r>
    <r>
      <rPr>
        <b/>
        <sz val="8"/>
        <rFont val="Courier New"/>
        <family val="3"/>
      </rPr>
      <t>83</t>
    </r>
    <r>
      <rPr>
        <b/>
        <sz val="8"/>
        <rFont val="新細明體"/>
        <family val="1"/>
        <charset val="136"/>
      </rPr>
      <t>年以後科目</t>
    </r>
  </si>
  <si>
    <t>　　　　１衣著類</t>
  </si>
  <si>
    <t>　　　　２鞋襪類</t>
  </si>
  <si>
    <t>　　　１房地租毛額</t>
  </si>
  <si>
    <t>　　　　Ａ實付</t>
  </si>
  <si>
    <t>　　　　Ｂ自有住宅設算</t>
  </si>
  <si>
    <t>　　　　Ｃ借用配住住宅設算</t>
  </si>
  <si>
    <t>　　　２住宅裝修費</t>
  </si>
  <si>
    <t>　　　３水費</t>
  </si>
  <si>
    <t>　　　４自用住宅、居家設備及其他營建物保險費</t>
  </si>
  <si>
    <t>　　　　１電費</t>
  </si>
  <si>
    <t>　　　　２木炭</t>
  </si>
  <si>
    <t>　　　　３煤</t>
  </si>
  <si>
    <t>　　　　４液體燃料</t>
  </si>
  <si>
    <t>　　　　５氣體燃料</t>
  </si>
  <si>
    <t>　　　　６薪柴</t>
  </si>
  <si>
    <t>　　　　７農作物廢品</t>
  </si>
  <si>
    <r>
      <t>　　　</t>
    </r>
    <r>
      <rPr>
        <b/>
        <sz val="8"/>
        <rFont val="Courier New"/>
        <family val="3"/>
      </rPr>
      <t>83</t>
    </r>
    <r>
      <rPr>
        <b/>
        <sz val="8"/>
        <rFont val="新細明體"/>
        <family val="1"/>
        <charset val="136"/>
      </rPr>
      <t>年以前科目</t>
    </r>
  </si>
  <si>
    <t>　　　　２氣體燃料</t>
  </si>
  <si>
    <t>　　　　３其他</t>
  </si>
  <si>
    <t>　　　１家具設備</t>
  </si>
  <si>
    <t>　　　２家用紡織類用品</t>
  </si>
  <si>
    <t>　　　３家庭耐久設備</t>
  </si>
  <si>
    <t>　　　　Ａ電冰箱洗衣機等家電本年內購置及修理保養費</t>
  </si>
  <si>
    <t>　　　４家庭其他用具</t>
  </si>
  <si>
    <t>　　　１家庭佣人</t>
  </si>
  <si>
    <t>　　　　Ａ幼童保姆費</t>
  </si>
  <si>
    <t>　　　　Ｂ家庭炊洗、整潔僱工及其他佣人費</t>
  </si>
  <si>
    <t>　　　２對家庭服務</t>
  </si>
  <si>
    <t>　　　３其他家庭管理支出</t>
  </si>
  <si>
    <t>　　　１醫療用具設備及器材</t>
  </si>
  <si>
    <t>　　　２住院診療與非受雇醫院醫護服務及健康保險</t>
  </si>
  <si>
    <r>
      <t>　　　　</t>
    </r>
    <r>
      <rPr>
        <sz val="8"/>
        <rFont val="Courier New"/>
        <family val="3"/>
      </rPr>
      <t>(82</t>
    </r>
    <r>
      <rPr>
        <sz val="8"/>
        <rFont val="新細明體"/>
        <family val="1"/>
        <charset val="136"/>
      </rPr>
      <t>年以後剔除健康保險，另設新項</t>
    </r>
    <r>
      <rPr>
        <sz val="8"/>
        <rFont val="Courier New"/>
        <family val="3"/>
      </rPr>
      <t>)</t>
    </r>
  </si>
  <si>
    <t>　　　　Ａ牙醫一般門診費</t>
  </si>
  <si>
    <t>　　　　Ｂ假牙、鑲牙、矯正費</t>
  </si>
  <si>
    <t>　　　　Ｃ西醫門診費</t>
  </si>
  <si>
    <t>　　　　Ｄ中醫門診費</t>
  </si>
  <si>
    <t>　　　　Ｅ生產費用</t>
  </si>
  <si>
    <t>　　　　Ｆ住院診療費</t>
  </si>
  <si>
    <t>　　　　Ｇ慢性療養院、安養院、月子中心、居家照護等費用</t>
  </si>
  <si>
    <t>　　　　Ｈ檢驗院、放射院等費用</t>
  </si>
  <si>
    <t>　　　　Ｉ民俗醫療費用</t>
  </si>
  <si>
    <t>　　　　Ｊ就診之保險及其他受益設算、醫生證明費</t>
  </si>
  <si>
    <r>
      <t>　　　３醫療用品支出</t>
    </r>
    <r>
      <rPr>
        <sz val="8"/>
        <rFont val="Courier New"/>
        <family val="3"/>
      </rPr>
      <t>(</t>
    </r>
    <r>
      <rPr>
        <sz val="8"/>
        <rFont val="新細明體"/>
        <family val="1"/>
        <charset val="136"/>
      </rPr>
      <t>包括中西藥在內</t>
    </r>
    <r>
      <rPr>
        <sz val="8"/>
        <rFont val="Courier New"/>
        <family val="3"/>
      </rPr>
      <t>)</t>
    </r>
  </si>
  <si>
    <t>　　　　Ａ西藥</t>
  </si>
  <si>
    <t>　　　　Ｂ中藥</t>
  </si>
  <si>
    <t>　　　　Ｃ醫療保健用品</t>
  </si>
  <si>
    <t>　　　４人身意外災害醫療保險</t>
  </si>
  <si>
    <t>　　　５公勞農軍保就診消費</t>
  </si>
  <si>
    <r>
      <t>　　　６健保就診消費</t>
    </r>
    <r>
      <rPr>
        <sz val="8"/>
        <rFont val="Courier New"/>
        <family val="3"/>
      </rPr>
      <t>(84</t>
    </r>
    <r>
      <rPr>
        <sz val="8"/>
        <rFont val="新細明體"/>
        <family val="1"/>
        <charset val="136"/>
      </rPr>
      <t>年</t>
    </r>
    <r>
      <rPr>
        <sz val="8"/>
        <rFont val="Courier New"/>
        <family val="3"/>
      </rPr>
      <t>3</t>
    </r>
    <r>
      <rPr>
        <sz val="8"/>
        <rFont val="新細明體"/>
        <family val="1"/>
        <charset val="136"/>
      </rPr>
      <t>月實施健保</t>
    </r>
    <r>
      <rPr>
        <sz val="8"/>
        <rFont val="Courier New"/>
        <family val="3"/>
      </rPr>
      <t>)</t>
    </r>
  </si>
  <si>
    <t>　　　　Ａ電話汽機車本年內購置費</t>
  </si>
  <si>
    <t>　　　　Ａ電話汽機車本年內修理及保養費</t>
  </si>
  <si>
    <r>
      <t>　　　　Ｂ汽油費、通行費、停車費</t>
    </r>
    <r>
      <rPr>
        <sz val="8"/>
        <rFont val="Courier New"/>
        <family val="3"/>
      </rPr>
      <t>(</t>
    </r>
    <r>
      <rPr>
        <sz val="8"/>
        <rFont val="新細明體"/>
        <family val="1"/>
        <charset val="136"/>
      </rPr>
      <t>扣除因旅遊而增加費用</t>
    </r>
    <r>
      <rPr>
        <sz val="8"/>
        <rFont val="Courier New"/>
        <family val="3"/>
      </rPr>
      <t>)</t>
    </r>
  </si>
  <si>
    <r>
      <t>　　　３乘交通設備之費用</t>
    </r>
    <r>
      <rPr>
        <sz val="8"/>
        <rFont val="Courier New"/>
        <family val="3"/>
      </rPr>
      <t>(</t>
    </r>
    <r>
      <rPr>
        <sz val="8"/>
        <rFont val="新細明體"/>
        <family val="1"/>
        <charset val="136"/>
      </rPr>
      <t>車資雜費</t>
    </r>
    <r>
      <rPr>
        <sz val="8"/>
        <rFont val="Courier New"/>
        <family val="3"/>
      </rPr>
      <t>)</t>
    </r>
  </si>
  <si>
    <r>
      <t>　　　　Ａ電話費</t>
    </r>
    <r>
      <rPr>
        <sz val="8"/>
        <rFont val="Courier New"/>
        <family val="3"/>
      </rPr>
      <t>(</t>
    </r>
    <r>
      <rPr>
        <sz val="8"/>
        <rFont val="新細明體"/>
        <family val="1"/>
        <charset val="136"/>
      </rPr>
      <t>扣除營業用</t>
    </r>
    <r>
      <rPr>
        <sz val="8"/>
        <rFont val="Courier New"/>
        <family val="3"/>
      </rPr>
      <t>)</t>
    </r>
  </si>
  <si>
    <t>　　　５汽、機保險費支出</t>
  </si>
  <si>
    <t>　十一、娛樂消遣及教育文化支出</t>
  </si>
  <si>
    <t>　　　　　Ａ國內</t>
  </si>
  <si>
    <t>　　　　　Ｂ國外</t>
  </si>
  <si>
    <t>　　　　Ａ運動相關費用</t>
  </si>
  <si>
    <t>　　　　Ｂ其他娛樂消遣</t>
  </si>
  <si>
    <t>　　　　Ｃ租購錄影帶軟體色帶滑鼠及有線電視費用</t>
  </si>
  <si>
    <t>　　　　Ａ書報雜誌文具</t>
  </si>
  <si>
    <t>　　　４消遣康樂器材及其附屬品</t>
  </si>
  <si>
    <t>　　　　Ａ電視機、電腦等家庭設備本年內購置及修理保養費</t>
  </si>
  <si>
    <t>　　　　Ｂ租購碟片費購置唱片錄影帶底片費沖洗費</t>
  </si>
  <si>
    <t>　　　　Ａ就學補習費</t>
  </si>
  <si>
    <t>　　　　Ｂ各項技藝補習費</t>
  </si>
  <si>
    <t>　　　　Ｃ托兒所保育費</t>
  </si>
  <si>
    <t>　　　　Ｄ幼稚園保育費</t>
  </si>
  <si>
    <t>　　　　Ｅ家庭教育費</t>
  </si>
  <si>
    <t>　　　　Ｆ其他費用</t>
  </si>
  <si>
    <t>　　　１不屬前述各項之其他財貨</t>
  </si>
  <si>
    <t>　　　２金融服務</t>
  </si>
  <si>
    <t>　　　３人身保養及整潔</t>
  </si>
  <si>
    <t>　　　４理髮及沐浴</t>
  </si>
  <si>
    <t>　　　５餐館舞廳等場所食品飲料煙草</t>
  </si>
  <si>
    <r>
      <t>　　　６婚生壽慶喪葬費</t>
    </r>
    <r>
      <rPr>
        <sz val="8"/>
        <rFont val="Courier New"/>
        <family val="3"/>
      </rPr>
      <t>(</t>
    </r>
    <r>
      <rPr>
        <sz val="8"/>
        <rFont val="新細明體"/>
        <family val="1"/>
        <charset val="136"/>
      </rPr>
      <t>不包括食品費</t>
    </r>
    <r>
      <rPr>
        <sz val="8"/>
        <rFont val="Courier New"/>
        <family val="3"/>
      </rPr>
      <t>)</t>
    </r>
  </si>
  <si>
    <t>　　　７其他什項費用</t>
  </si>
  <si>
    <t>　　　８其他非儲蓄性保費支出</t>
  </si>
  <si>
    <t>資本損益</t>
  </si>
  <si>
    <t>　一、資本性收益</t>
  </si>
  <si>
    <t>　二、資本性損失</t>
  </si>
  <si>
    <t>資本移轉收支</t>
  </si>
  <si>
    <t>　一、資本移轉收入</t>
  </si>
  <si>
    <t>　二、資本移轉支出</t>
  </si>
  <si>
    <t>固定資產(84年起刪除)</t>
  </si>
  <si>
    <t>　Ⅰ調查年前一年年底估價</t>
  </si>
  <si>
    <t>　　一、住宅用土地</t>
  </si>
  <si>
    <t>　　二、私有住宅</t>
  </si>
  <si>
    <t>　　三、其他建築物</t>
  </si>
  <si>
    <t>　　四、其他非公司企業固定資產</t>
  </si>
  <si>
    <t>　　　１土地</t>
  </si>
  <si>
    <r>
      <t>　　　２廠房</t>
    </r>
    <r>
      <rPr>
        <sz val="8"/>
        <rFont val="Courier New"/>
        <family val="3"/>
      </rPr>
      <t>.</t>
    </r>
    <r>
      <rPr>
        <sz val="8"/>
        <rFont val="新細明體"/>
        <family val="1"/>
        <charset val="136"/>
      </rPr>
      <t>店鋪</t>
    </r>
    <r>
      <rPr>
        <sz val="8"/>
        <rFont val="Courier New"/>
        <family val="3"/>
      </rPr>
      <t>.</t>
    </r>
    <r>
      <rPr>
        <sz val="8"/>
        <rFont val="新細明體"/>
        <family val="1"/>
        <charset val="136"/>
      </rPr>
      <t>倉庫</t>
    </r>
  </si>
  <si>
    <t>　　　３大動物及大植物</t>
  </si>
  <si>
    <t>　　　４運輸工具</t>
  </si>
  <si>
    <t>　　　５機器及設備</t>
  </si>
  <si>
    <t>　Ⅱ調查年年內購入</t>
  </si>
  <si>
    <t>　Ⅲ調查年年內出售</t>
  </si>
  <si>
    <t>　Ⅳ調查年年內捐贈</t>
  </si>
  <si>
    <t>　Ⅴ調查年年內折舊</t>
  </si>
  <si>
    <t>　Ⅵ調查年年內報廢及損失</t>
  </si>
  <si>
    <t>合會(80、81年)</t>
  </si>
  <si>
    <t>　活會已付會款</t>
  </si>
  <si>
    <t>　　截至調查年前一年年底止已付會款</t>
  </si>
  <si>
    <t>　　截至調查年當年底止已付會款</t>
  </si>
  <si>
    <t>　死會尚需繳納會款</t>
  </si>
  <si>
    <t>　　由調查年前一年年底始</t>
  </si>
  <si>
    <t>　　由調查年當年年底始</t>
  </si>
  <si>
    <r>
      <t>特殊項目記載</t>
    </r>
    <r>
      <rPr>
        <b/>
        <sz val="8"/>
        <rFont val="Courier New"/>
        <family val="3"/>
      </rPr>
      <t>(82</t>
    </r>
    <r>
      <rPr>
        <b/>
        <sz val="8"/>
        <rFont val="新細明體"/>
        <family val="1"/>
        <charset val="136"/>
      </rPr>
      <t>年</t>
    </r>
    <r>
      <rPr>
        <b/>
        <sz val="8"/>
        <rFont val="Courier New"/>
        <family val="3"/>
      </rPr>
      <t>)</t>
    </r>
  </si>
  <si>
    <t>結婚禮金收入</t>
  </si>
  <si>
    <t>退休金收入</t>
  </si>
  <si>
    <t>因車禍醫療保險而得之大額現金收入</t>
  </si>
  <si>
    <t>其他超過消費支出二分之一以上之移轉收入</t>
  </si>
  <si>
    <t>車禍理賠支出</t>
  </si>
  <si>
    <t>大額返鄉探親支出</t>
  </si>
  <si>
    <t>大額對國外子女之移轉支出</t>
  </si>
  <si>
    <t>賭博輸錢支出</t>
  </si>
  <si>
    <t>其他大額移轉支出</t>
  </si>
  <si>
    <r>
      <t>特殊項目記錄</t>
    </r>
    <r>
      <rPr>
        <b/>
        <sz val="8"/>
        <rFont val="Courier New"/>
        <family val="3"/>
      </rPr>
      <t>(84</t>
    </r>
    <r>
      <rPr>
        <b/>
        <sz val="8"/>
        <rFont val="新細明體"/>
        <family val="1"/>
        <charset val="136"/>
      </rPr>
      <t>年</t>
    </r>
    <r>
      <rPr>
        <b/>
        <sz val="8"/>
        <rFont val="Courier New"/>
        <family val="3"/>
      </rPr>
      <t>)</t>
    </r>
    <r>
      <rPr>
        <b/>
        <sz val="8"/>
        <rFont val="新細明體"/>
        <family val="1"/>
        <charset val="136"/>
      </rPr>
      <t>－最近三個月購買生鮮食品場所比率</t>
    </r>
  </si>
  <si>
    <t>　蔬果類</t>
  </si>
  <si>
    <t>　　Ａ傳統市場</t>
  </si>
  <si>
    <t>---</t>
  </si>
  <si>
    <r>
      <t>　　Ｂ超級市場</t>
    </r>
    <r>
      <rPr>
        <sz val="8"/>
        <rFont val="Courier New"/>
        <family val="3"/>
      </rPr>
      <t>(</t>
    </r>
    <r>
      <rPr>
        <sz val="8"/>
        <rFont val="新細明體"/>
        <family val="1"/>
        <charset val="136"/>
      </rPr>
      <t>含漁農會</t>
    </r>
    <r>
      <rPr>
        <sz val="8"/>
        <rFont val="Courier New"/>
        <family val="3"/>
      </rPr>
      <t>)</t>
    </r>
  </si>
  <si>
    <t>　　Ｃ蔬果量販店</t>
  </si>
  <si>
    <t>　　Ｄ其他</t>
  </si>
  <si>
    <t>　魚肉類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</si>
</sst>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7">
    <font>
      <sz val="12"/>
      <name val="Times New Roman"/>
      <family val="1"/>
    </font>
    <font>
      <sz val="12"/>
      <name val="Times New Roman"/>
      <family val="1"/>
    </font>
    <font>
      <sz val="8"/>
      <name val="Courier New"/>
      <family val="3"/>
    </font>
    <font>
      <sz val="8"/>
      <name val="Times New Roman"/>
      <family val="1"/>
    </font>
    <font>
      <b/>
      <sz val="8"/>
      <name val="華康細圓體"/>
      <family val="3"/>
      <charset val="136"/>
    </font>
    <font>
      <b/>
      <sz val="8"/>
      <name val="Times New Roman"/>
      <family val="1"/>
    </font>
    <font>
      <sz val="14"/>
      <name val="全真顏體"/>
      <family val="3"/>
      <charset val="136"/>
    </font>
    <font>
      <b/>
      <sz val="8"/>
      <name val="Book Antiqua"/>
      <family val="1"/>
    </font>
    <font>
      <b/>
      <sz val="8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7"/>
      <name val="Times New Roman"/>
      <family val="1"/>
    </font>
    <font>
      <sz val="7"/>
      <name val="新細明體"/>
      <family val="1"/>
      <charset val="136"/>
    </font>
    <font>
      <b/>
      <sz val="7"/>
      <name val="Times New Roman"/>
      <family val="1"/>
    </font>
    <font>
      <b/>
      <sz val="7"/>
      <name val="新細明體"/>
      <family val="1"/>
      <charset val="136"/>
    </font>
    <font>
      <sz val="7"/>
      <name val="Courier New"/>
      <family val="3"/>
    </font>
    <font>
      <b/>
      <sz val="7"/>
      <name val="Courier New"/>
      <family val="3"/>
    </font>
    <font>
      <sz val="7"/>
      <name val="全真顏體"/>
      <family val="3"/>
      <charset val="136"/>
    </font>
    <font>
      <sz val="8"/>
      <name val="全真顏體"/>
      <family val="3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1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2"/>
      <color indexed="1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8"/>
      <name val="細明體"/>
      <family val="3"/>
      <charset val="136"/>
    </font>
    <font>
      <sz val="14"/>
      <name val="新細明體"/>
      <family val="1"/>
      <charset val="136"/>
    </font>
    <font>
      <sz val="10"/>
      <name val="新細明體"/>
      <family val="1"/>
      <charset val="136"/>
    </font>
    <font>
      <b/>
      <sz val="12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b/>
      <sz val="7"/>
      <name val="Book Antiqua"/>
      <family val="1"/>
    </font>
    <font>
      <b/>
      <sz val="7"/>
      <name val="華康細圓體"/>
      <family val="3"/>
      <charset val="136"/>
    </font>
    <font>
      <b/>
      <sz val="7"/>
      <color indexed="32"/>
      <name val="Times New Roman"/>
      <family val="1"/>
    </font>
    <font>
      <b/>
      <sz val="8"/>
      <color indexed="32"/>
      <name val="Times New Roman"/>
      <family val="1"/>
    </font>
    <font>
      <sz val="8"/>
      <color indexed="8"/>
      <name val="Times New Roman"/>
      <family val="1"/>
    </font>
    <font>
      <sz val="7"/>
      <color indexed="62"/>
      <name val="Times New Roman"/>
      <family val="1"/>
    </font>
    <font>
      <sz val="7"/>
      <color indexed="8"/>
      <name val="Times New Roman"/>
      <family val="1"/>
    </font>
    <font>
      <b/>
      <sz val="7"/>
      <color indexed="62"/>
      <name val="Times New Roman"/>
      <family val="1"/>
    </font>
    <font>
      <b/>
      <sz val="8"/>
      <color indexed="10"/>
      <name val="Times New Roman"/>
      <family val="1"/>
    </font>
    <font>
      <sz val="7"/>
      <color indexed="32"/>
      <name val="Times New Roman"/>
      <family val="1"/>
    </font>
    <font>
      <b/>
      <sz val="8"/>
      <name val="Courier New"/>
      <family val="3"/>
    </font>
    <font>
      <sz val="7"/>
      <color indexed="8"/>
      <name val="新細明體"/>
      <family val="1"/>
      <charset val="136"/>
    </font>
    <font>
      <b/>
      <sz val="8"/>
      <color indexed="62"/>
      <name val="Times New Roman"/>
      <family val="1"/>
    </font>
    <font>
      <sz val="8"/>
      <color indexed="32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24" fillId="11" borderId="2" applyNumberForma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2" applyNumberFormat="0" applyAlignment="0" applyProtection="0">
      <alignment vertical="center"/>
    </xf>
    <xf numFmtId="0" fontId="32" fillId="11" borderId="8" applyNumberFormat="0" applyAlignment="0" applyProtection="0">
      <alignment vertical="center"/>
    </xf>
    <xf numFmtId="0" fontId="33" fillId="16" borderId="9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88">
    <xf numFmtId="0" fontId="0" fillId="0" borderId="0" xfId="0"/>
    <xf numFmtId="0" fontId="6" fillId="0" borderId="0" xfId="0" applyFont="1" applyFill="1" applyAlignment="1"/>
    <xf numFmtId="0" fontId="2" fillId="0" borderId="0" xfId="0" applyFont="1" applyFill="1" applyAlignment="1"/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3" fontId="11" fillId="0" borderId="0" xfId="0" applyNumberFormat="1" applyFont="1" applyFill="1" applyAlignment="1"/>
    <xf numFmtId="0" fontId="15" fillId="0" borderId="0" xfId="0" applyFont="1" applyFill="1" applyAlignment="1"/>
    <xf numFmtId="0" fontId="16" fillId="0" borderId="0" xfId="0" applyFont="1" applyFill="1" applyAlignment="1"/>
    <xf numFmtId="0" fontId="9" fillId="0" borderId="10" xfId="0" applyFont="1" applyFill="1" applyBorder="1" applyAlignment="1"/>
    <xf numFmtId="0" fontId="2" fillId="0" borderId="0" xfId="0" applyFont="1" applyFill="1" applyAlignment="1">
      <alignment vertical="center"/>
    </xf>
    <xf numFmtId="3" fontId="3" fillId="0" borderId="0" xfId="0" applyNumberFormat="1" applyFont="1" applyFill="1" applyAlignment="1"/>
    <xf numFmtId="0" fontId="17" fillId="0" borderId="0" xfId="0" applyFont="1" applyFill="1" applyAlignment="1"/>
    <xf numFmtId="0" fontId="6" fillId="0" borderId="0" xfId="0" applyFont="1" applyFill="1" applyAlignment="1">
      <alignment vertical="top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/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3" fontId="5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/>
    <xf numFmtId="0" fontId="8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 horizontal="right"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9" fontId="3" fillId="0" borderId="10" xfId="22" applyFont="1" applyFill="1" applyBorder="1" applyAlignment="1">
      <alignment horizontal="left" wrapText="1"/>
    </xf>
    <xf numFmtId="9" fontId="9" fillId="0" borderId="10" xfId="22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3" fontId="5" fillId="0" borderId="0" xfId="0" applyNumberFormat="1" applyFont="1" applyFill="1" applyAlignment="1"/>
    <xf numFmtId="0" fontId="4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2" fontId="13" fillId="0" borderId="14" xfId="0" applyNumberFormat="1" applyFont="1" applyFill="1" applyBorder="1" applyAlignment="1"/>
    <xf numFmtId="2" fontId="5" fillId="0" borderId="14" xfId="0" applyNumberFormat="1" applyFont="1" applyFill="1" applyBorder="1" applyAlignment="1"/>
    <xf numFmtId="0" fontId="35" fillId="0" borderId="15" xfId="0" applyFont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3" fontId="2" fillId="0" borderId="0" xfId="0" applyNumberFormat="1" applyFont="1" applyFill="1" applyAlignment="1"/>
    <xf numFmtId="0" fontId="37" fillId="0" borderId="0" xfId="0" applyFont="1" applyFill="1" applyAlignment="1"/>
    <xf numFmtId="0" fontId="9" fillId="0" borderId="0" xfId="0" applyFont="1" applyFill="1" applyAlignment="1">
      <alignment horizontal="right"/>
    </xf>
    <xf numFmtId="0" fontId="36" fillId="0" borderId="0" xfId="0" applyFont="1" applyFill="1" applyAlignment="1"/>
    <xf numFmtId="0" fontId="38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right" vertical="top" wrapText="1"/>
    </xf>
    <xf numFmtId="176" fontId="37" fillId="0" borderId="0" xfId="0" applyNumberFormat="1" applyFont="1" applyFill="1" applyAlignment="1">
      <alignment vertical="top" wrapText="1"/>
    </xf>
    <xf numFmtId="3" fontId="37" fillId="0" borderId="0" xfId="0" applyNumberFormat="1" applyFont="1" applyFill="1" applyAlignment="1">
      <alignment horizontal="right"/>
    </xf>
    <xf numFmtId="0" fontId="14" fillId="0" borderId="0" xfId="0" applyFont="1" applyFill="1" applyAlignment="1"/>
    <xf numFmtId="0" fontId="37" fillId="0" borderId="10" xfId="0" applyFont="1" applyFill="1" applyBorder="1" applyAlignment="1">
      <alignment vertical="top" wrapText="1"/>
    </xf>
    <xf numFmtId="3" fontId="37" fillId="0" borderId="0" xfId="0" applyNumberFormat="1" applyFont="1" applyFill="1" applyAlignment="1"/>
    <xf numFmtId="0" fontId="12" fillId="0" borderId="0" xfId="0" applyFont="1" applyFill="1" applyAlignment="1"/>
    <xf numFmtId="3" fontId="37" fillId="0" borderId="16" xfId="0" applyNumberFormat="1" applyFont="1" applyFill="1" applyBorder="1" applyAlignment="1"/>
    <xf numFmtId="0" fontId="9" fillId="0" borderId="10" xfId="0" applyFont="1" applyFill="1" applyBorder="1" applyAlignment="1">
      <alignment horizontal="right"/>
    </xf>
    <xf numFmtId="0" fontId="39" fillId="0" borderId="10" xfId="0" applyFont="1" applyFill="1" applyBorder="1" applyAlignment="1">
      <alignment wrapText="1"/>
    </xf>
    <xf numFmtId="3" fontId="39" fillId="0" borderId="16" xfId="0" applyNumberFormat="1" applyFont="1" applyFill="1" applyBorder="1" applyAlignment="1"/>
    <xf numFmtId="0" fontId="39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right"/>
    </xf>
    <xf numFmtId="2" fontId="39" fillId="0" borderId="17" xfId="0" applyNumberFormat="1" applyFont="1" applyFill="1" applyBorder="1" applyAlignment="1"/>
    <xf numFmtId="2" fontId="39" fillId="0" borderId="14" xfId="0" applyNumberFormat="1" applyFont="1" applyFill="1" applyBorder="1" applyAlignment="1"/>
    <xf numFmtId="0" fontId="9" fillId="0" borderId="0" xfId="0" applyFont="1" applyFill="1" applyAlignment="1">
      <alignment wrapText="1"/>
    </xf>
    <xf numFmtId="0" fontId="9" fillId="0" borderId="0" xfId="0" applyFont="1" applyFill="1" applyAlignment="1"/>
    <xf numFmtId="176" fontId="9" fillId="0" borderId="0" xfId="0" applyNumberFormat="1" applyFont="1" applyFill="1" applyAlignment="1">
      <alignment wrapText="1"/>
    </xf>
    <xf numFmtId="3" fontId="37" fillId="0" borderId="0" xfId="0" applyNumberFormat="1" applyFont="1" applyFill="1" applyBorder="1" applyAlignment="1"/>
    <xf numFmtId="3" fontId="39" fillId="0" borderId="0" xfId="0" applyNumberFormat="1" applyFont="1" applyFill="1" applyBorder="1" applyAlignment="1"/>
    <xf numFmtId="0" fontId="38" fillId="0" borderId="18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right" vertical="center" wrapText="1"/>
    </xf>
    <xf numFmtId="0" fontId="39" fillId="0" borderId="10" xfId="0" applyFont="1" applyFill="1" applyBorder="1"/>
    <xf numFmtId="3" fontId="14" fillId="0" borderId="0" xfId="0" applyNumberFormat="1" applyFont="1" applyFill="1" applyAlignment="1"/>
    <xf numFmtId="0" fontId="3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left" vertical="top" wrapText="1"/>
    </xf>
    <xf numFmtId="0" fontId="17" fillId="0" borderId="0" xfId="0" applyFont="1" applyAlignment="1"/>
    <xf numFmtId="0" fontId="17" fillId="0" borderId="0" xfId="0" applyFont="1" applyBorder="1" applyAlignment="1"/>
    <xf numFmtId="0" fontId="6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left" wrapText="1"/>
    </xf>
    <xf numFmtId="0" fontId="3" fillId="18" borderId="10" xfId="0" applyFont="1" applyFill="1" applyBorder="1" applyAlignment="1">
      <alignment horizontal="center"/>
    </xf>
    <xf numFmtId="3" fontId="45" fillId="18" borderId="0" xfId="0" applyNumberFormat="1" applyFont="1" applyFill="1" applyAlignment="1">
      <alignment horizontal="right"/>
    </xf>
    <xf numFmtId="0" fontId="4" fillId="18" borderId="10" xfId="0" applyFont="1" applyFill="1" applyBorder="1" applyAlignment="1">
      <alignment horizontal="left"/>
    </xf>
    <xf numFmtId="3" fontId="46" fillId="18" borderId="0" xfId="0" applyNumberFormat="1" applyFont="1" applyFill="1" applyAlignment="1">
      <alignment horizontal="right"/>
    </xf>
    <xf numFmtId="0" fontId="4" fillId="18" borderId="10" xfId="0" applyFont="1" applyFill="1" applyBorder="1" applyAlignment="1">
      <alignment wrapText="1"/>
    </xf>
    <xf numFmtId="0" fontId="5" fillId="18" borderId="10" xfId="0" applyFont="1" applyFill="1" applyBorder="1" applyAlignment="1">
      <alignment horizontal="center"/>
    </xf>
    <xf numFmtId="3" fontId="45" fillId="18" borderId="0" xfId="0" applyNumberFormat="1" applyFont="1" applyFill="1" applyAlignment="1"/>
    <xf numFmtId="0" fontId="4" fillId="18" borderId="10" xfId="0" applyFont="1" applyFill="1" applyBorder="1" applyAlignment="1"/>
    <xf numFmtId="0" fontId="8" fillId="18" borderId="10" xfId="0" applyFont="1" applyFill="1" applyBorder="1" applyAlignment="1">
      <alignment wrapText="1"/>
    </xf>
    <xf numFmtId="0" fontId="8" fillId="18" borderId="10" xfId="0" applyFont="1" applyFill="1" applyBorder="1" applyAlignment="1"/>
    <xf numFmtId="0" fontId="9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3" fontId="11" fillId="0" borderId="0" xfId="0" applyNumberFormat="1" applyFont="1" applyAlignment="1"/>
    <xf numFmtId="0" fontId="9" fillId="0" borderId="10" xfId="0" applyFont="1" applyBorder="1" applyAlignment="1"/>
    <xf numFmtId="3" fontId="3" fillId="0" borderId="0" xfId="0" applyNumberFormat="1" applyFont="1" applyAlignment="1"/>
    <xf numFmtId="3" fontId="47" fillId="0" borderId="0" xfId="0" applyNumberFormat="1" applyFont="1" applyFill="1" applyAlignment="1">
      <alignment horizontal="right"/>
    </xf>
    <xf numFmtId="0" fontId="9" fillId="19" borderId="10" xfId="0" applyFont="1" applyFill="1" applyBorder="1" applyAlignment="1">
      <alignment wrapText="1"/>
    </xf>
    <xf numFmtId="0" fontId="3" fillId="19" borderId="10" xfId="0" applyFont="1" applyFill="1" applyBorder="1" applyAlignment="1">
      <alignment horizontal="center"/>
    </xf>
    <xf numFmtId="3" fontId="11" fillId="19" borderId="0" xfId="0" applyNumberFormat="1" applyFont="1" applyFill="1" applyAlignment="1"/>
    <xf numFmtId="3" fontId="48" fillId="19" borderId="0" xfId="0" applyNumberFormat="1" applyFont="1" applyFill="1" applyAlignment="1"/>
    <xf numFmtId="3" fontId="12" fillId="0" borderId="0" xfId="0" applyNumberFormat="1" applyFont="1" applyAlignment="1">
      <alignment horizontal="right"/>
    </xf>
    <xf numFmtId="3" fontId="49" fillId="0" borderId="0" xfId="0" applyNumberFormat="1" applyFont="1" applyAlignment="1"/>
    <xf numFmtId="3" fontId="9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3" fontId="50" fillId="18" borderId="0" xfId="0" applyNumberFormat="1" applyFont="1" applyFill="1" applyAlignment="1"/>
    <xf numFmtId="3" fontId="3" fillId="18" borderId="0" xfId="0" applyNumberFormat="1" applyFont="1" applyFill="1" applyAlignment="1"/>
    <xf numFmtId="3" fontId="51" fillId="18" borderId="0" xfId="0" applyNumberFormat="1" applyFont="1" applyFill="1" applyAlignment="1">
      <alignment horizontal="right"/>
    </xf>
    <xf numFmtId="3" fontId="52" fillId="19" borderId="0" xfId="0" applyNumberFormat="1" applyFont="1" applyFill="1" applyAlignment="1"/>
    <xf numFmtId="0" fontId="9" fillId="19" borderId="10" xfId="0" applyFont="1" applyFill="1" applyBorder="1" applyAlignment="1"/>
    <xf numFmtId="3" fontId="3" fillId="19" borderId="0" xfId="0" applyNumberFormat="1" applyFont="1" applyFill="1" applyAlignment="1"/>
    <xf numFmtId="0" fontId="2" fillId="0" borderId="10" xfId="0" applyFont="1" applyBorder="1" applyAlignment="1">
      <alignment wrapText="1"/>
    </xf>
    <xf numFmtId="0" fontId="2" fillId="0" borderId="10" xfId="0" applyFont="1" applyBorder="1" applyAlignment="1"/>
    <xf numFmtId="0" fontId="8" fillId="0" borderId="10" xfId="0" applyFont="1" applyBorder="1" applyAlignment="1">
      <alignment wrapText="1"/>
    </xf>
    <xf numFmtId="0" fontId="8" fillId="0" borderId="10" xfId="0" applyFont="1" applyBorder="1" applyAlignment="1"/>
    <xf numFmtId="3" fontId="54" fillId="0" borderId="0" xfId="0" applyNumberFormat="1" applyFont="1" applyAlignment="1">
      <alignment horizontal="right"/>
    </xf>
    <xf numFmtId="0" fontId="8" fillId="18" borderId="10" xfId="0" applyFont="1" applyFill="1" applyBorder="1" applyAlignment="1">
      <alignment horizontal="center" wrapText="1"/>
    </xf>
    <xf numFmtId="3" fontId="13" fillId="18" borderId="0" xfId="0" applyNumberFormat="1" applyFont="1" applyFill="1" applyAlignment="1"/>
    <xf numFmtId="3" fontId="55" fillId="18" borderId="0" xfId="0" applyNumberFormat="1" applyFont="1" applyFill="1" applyAlignment="1">
      <alignment horizontal="right"/>
    </xf>
    <xf numFmtId="3" fontId="52" fillId="0" borderId="0" xfId="0" applyNumberFormat="1" applyFont="1" applyAlignment="1"/>
    <xf numFmtId="3" fontId="11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left"/>
    </xf>
    <xf numFmtId="9" fontId="9" fillId="19" borderId="10" xfId="22" applyFont="1" applyFill="1" applyBorder="1" applyAlignment="1">
      <alignment horizontal="center" wrapText="1"/>
    </xf>
    <xf numFmtId="3" fontId="12" fillId="19" borderId="0" xfId="0" applyNumberFormat="1" applyFont="1" applyFill="1" applyAlignment="1">
      <alignment horizontal="right"/>
    </xf>
    <xf numFmtId="9" fontId="9" fillId="0" borderId="10" xfId="22" applyFont="1" applyBorder="1" applyAlignment="1"/>
    <xf numFmtId="9" fontId="9" fillId="19" borderId="10" xfId="22" applyFont="1" applyFill="1" applyBorder="1" applyAlignment="1">
      <alignment wrapText="1"/>
    </xf>
    <xf numFmtId="3" fontId="48" fillId="0" borderId="0" xfId="0" applyNumberFormat="1" applyFont="1" applyAlignment="1"/>
    <xf numFmtId="3" fontId="56" fillId="0" borderId="0" xfId="0" applyNumberFormat="1" applyFont="1" applyAlignment="1"/>
    <xf numFmtId="3" fontId="52" fillId="18" borderId="0" xfId="0" applyNumberFormat="1" applyFont="1" applyFill="1" applyAlignment="1"/>
    <xf numFmtId="3" fontId="48" fillId="18" borderId="0" xfId="0" applyNumberFormat="1" applyFont="1" applyFill="1" applyAlignment="1"/>
    <xf numFmtId="3" fontId="55" fillId="18" borderId="0" xfId="0" applyNumberFormat="1" applyFont="1" applyFill="1" applyAlignment="1"/>
    <xf numFmtId="3" fontId="47" fillId="0" borderId="0" xfId="0" applyNumberFormat="1" applyFont="1" applyAlignment="1"/>
    <xf numFmtId="3" fontId="56" fillId="0" borderId="0" xfId="0" applyNumberFormat="1" applyFont="1" applyFill="1" applyAlignment="1">
      <alignment horizontal="right"/>
    </xf>
    <xf numFmtId="3" fontId="52" fillId="0" borderId="0" xfId="0" applyNumberFormat="1" applyFont="1" applyFill="1" applyAlignment="1"/>
    <xf numFmtId="3" fontId="48" fillId="0" borderId="0" xfId="0" applyNumberFormat="1" applyFont="1" applyFill="1" applyAlignment="1"/>
    <xf numFmtId="0" fontId="3" fillId="0" borderId="10" xfId="0" applyFont="1" applyBorder="1" applyAlignment="1">
      <alignment wrapText="1"/>
    </xf>
    <xf numFmtId="0" fontId="3" fillId="0" borderId="10" xfId="0" applyFont="1" applyBorder="1"/>
    <xf numFmtId="3" fontId="11" fillId="0" borderId="0" xfId="0" applyNumberFormat="1" applyFont="1"/>
    <xf numFmtId="3" fontId="49" fillId="0" borderId="0" xfId="0" applyNumberFormat="1" applyFont="1"/>
    <xf numFmtId="0" fontId="3" fillId="0" borderId="10" xfId="0" applyFont="1" applyBorder="1" applyAlignment="1"/>
    <xf numFmtId="3" fontId="3" fillId="0" borderId="0" xfId="0" applyNumberFormat="1" applyFont="1"/>
    <xf numFmtId="0" fontId="11" fillId="0" borderId="0" xfId="0" applyFont="1" applyFill="1"/>
    <xf numFmtId="0" fontId="3" fillId="18" borderId="10" xfId="0" applyFont="1" applyFill="1" applyBorder="1"/>
    <xf numFmtId="3" fontId="11" fillId="18" borderId="0" xfId="0" applyNumberFormat="1" applyFont="1" applyFill="1"/>
    <xf numFmtId="3" fontId="49" fillId="18" borderId="0" xfId="0" applyNumberFormat="1" applyFont="1" applyFill="1"/>
    <xf numFmtId="3" fontId="3" fillId="18" borderId="0" xfId="0" applyNumberFormat="1" applyFont="1" applyFill="1"/>
    <xf numFmtId="3" fontId="11" fillId="18" borderId="0" xfId="0" applyNumberFormat="1" applyFont="1" applyFill="1" applyAlignment="1"/>
    <xf numFmtId="3" fontId="49" fillId="18" borderId="0" xfId="0" applyNumberFormat="1" applyFont="1" applyFill="1" applyAlignment="1"/>
    <xf numFmtId="0" fontId="11" fillId="18" borderId="0" xfId="0" applyFont="1" applyFill="1"/>
    <xf numFmtId="0" fontId="49" fillId="18" borderId="0" xfId="0" applyFont="1" applyFill="1"/>
    <xf numFmtId="0" fontId="3" fillId="18" borderId="0" xfId="0" applyFont="1" applyFill="1"/>
    <xf numFmtId="3" fontId="11" fillId="0" borderId="0" xfId="0" quotePrefix="1" applyNumberFormat="1" applyFont="1" applyAlignment="1">
      <alignment horizontal="right"/>
    </xf>
    <xf numFmtId="3" fontId="49" fillId="0" borderId="0" xfId="0" quotePrefix="1" applyNumberFormat="1" applyFont="1" applyAlignment="1">
      <alignment horizontal="right"/>
    </xf>
    <xf numFmtId="3" fontId="3" fillId="0" borderId="0" xfId="0" quotePrefix="1" applyNumberFormat="1" applyFont="1" applyAlignment="1">
      <alignment horizontal="right"/>
    </xf>
    <xf numFmtId="3" fontId="5" fillId="18" borderId="0" xfId="0" applyNumberFormat="1" applyFont="1" applyFill="1" applyAlignment="1"/>
    <xf numFmtId="0" fontId="4" fillId="18" borderId="13" xfId="0" applyFont="1" applyFill="1" applyBorder="1" applyAlignment="1">
      <alignment wrapText="1"/>
    </xf>
    <xf numFmtId="0" fontId="3" fillId="18" borderId="13" xfId="0" applyFont="1" applyFill="1" applyBorder="1" applyAlignment="1">
      <alignment horizontal="center"/>
    </xf>
    <xf numFmtId="2" fontId="13" fillId="18" borderId="14" xfId="0" applyNumberFormat="1" applyFont="1" applyFill="1" applyBorder="1" applyAlignment="1"/>
    <xf numFmtId="2" fontId="50" fillId="18" borderId="14" xfId="0" applyNumberFormat="1" applyFont="1" applyFill="1" applyBorder="1" applyAlignment="1"/>
    <xf numFmtId="0" fontId="4" fillId="18" borderId="13" xfId="0" applyFont="1" applyFill="1" applyBorder="1" applyAlignment="1"/>
    <xf numFmtId="2" fontId="5" fillId="18" borderId="14" xfId="0" applyNumberFormat="1" applyFont="1" applyFill="1" applyBorder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5" fillId="0" borderId="0" xfId="0" applyFont="1" applyAlignment="1"/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left" vertical="top" wrapText="1"/>
    </xf>
    <xf numFmtId="0" fontId="40" fillId="0" borderId="0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百分比" xfId="22" builtinId="5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J350"/>
  <sheetViews>
    <sheetView showGridLines="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7" sqref="A47"/>
    </sheetView>
  </sheetViews>
  <sheetFormatPr defaultRowHeight="11.25"/>
  <cols>
    <col min="1" max="1" width="24" style="180" customWidth="1"/>
    <col min="2" max="2" width="5.625" style="181" customWidth="1"/>
    <col min="3" max="3" width="10.25" style="182" customWidth="1"/>
    <col min="4" max="6" width="10.875" style="182" bestFit="1" customWidth="1"/>
    <col min="7" max="12" width="10.25" style="182" bestFit="1" customWidth="1"/>
    <col min="13" max="13" width="24.625" style="2" customWidth="1"/>
    <col min="14" max="14" width="5.625" style="2" customWidth="1"/>
    <col min="15" max="24" width="9" style="2"/>
    <col min="25" max="25" width="23.625" style="2" customWidth="1"/>
    <col min="26" max="26" width="5.625" style="2" customWidth="1"/>
    <col min="27" max="16384" width="9" style="2"/>
  </cols>
  <sheetData>
    <row r="1" spans="1:36" s="1" customFormat="1" ht="20.25" thickBot="1">
      <c r="A1" s="183" t="s">
        <v>0</v>
      </c>
      <c r="B1" s="183"/>
      <c r="C1" s="183"/>
      <c r="D1" s="78"/>
      <c r="E1" s="78"/>
      <c r="F1" s="79"/>
      <c r="G1" s="78"/>
      <c r="H1" s="78"/>
      <c r="I1" s="78"/>
      <c r="J1" s="78"/>
      <c r="K1" s="78"/>
      <c r="L1" s="78"/>
      <c r="M1" s="80" t="s">
        <v>1</v>
      </c>
      <c r="N1" s="81"/>
      <c r="O1" s="82"/>
      <c r="P1" s="82"/>
      <c r="Q1" s="82"/>
      <c r="R1" s="83"/>
      <c r="S1" s="82"/>
      <c r="T1" s="82"/>
      <c r="U1" s="82"/>
      <c r="V1" s="82"/>
      <c r="W1" s="82"/>
      <c r="X1" s="82"/>
      <c r="Y1" s="80" t="s">
        <v>2</v>
      </c>
      <c r="Z1" s="81"/>
      <c r="AA1" s="82"/>
      <c r="AB1" s="82"/>
      <c r="AC1" s="82"/>
      <c r="AD1" s="83"/>
      <c r="AE1" s="82"/>
      <c r="AF1" s="82"/>
      <c r="AG1" s="82"/>
      <c r="AH1" s="82"/>
      <c r="AI1" s="82"/>
      <c r="AJ1" s="82"/>
    </row>
    <row r="2" spans="1:36" s="9" customFormat="1" ht="11.1" customHeight="1">
      <c r="A2" s="84" t="s">
        <v>3</v>
      </c>
      <c r="B2" s="85" t="s">
        <v>4</v>
      </c>
      <c r="C2" s="86" t="s">
        <v>199</v>
      </c>
      <c r="D2" s="86" t="s">
        <v>200</v>
      </c>
      <c r="E2" s="86" t="s">
        <v>201</v>
      </c>
      <c r="F2" s="86" t="s">
        <v>202</v>
      </c>
      <c r="G2" s="86" t="s">
        <v>203</v>
      </c>
      <c r="H2" s="87" t="s">
        <v>204</v>
      </c>
      <c r="I2" s="88" t="s">
        <v>205</v>
      </c>
      <c r="J2" s="89" t="s">
        <v>206</v>
      </c>
      <c r="K2" s="90" t="s">
        <v>207</v>
      </c>
      <c r="L2" s="91" t="s">
        <v>208</v>
      </c>
      <c r="M2" s="85" t="s">
        <v>3</v>
      </c>
      <c r="N2" s="85" t="s">
        <v>4</v>
      </c>
      <c r="O2" s="92" t="s">
        <v>209</v>
      </c>
      <c r="P2" s="92" t="s">
        <v>210</v>
      </c>
      <c r="Q2" s="92" t="s">
        <v>211</v>
      </c>
      <c r="R2" s="92" t="s">
        <v>212</v>
      </c>
      <c r="S2" s="92" t="s">
        <v>213</v>
      </c>
      <c r="T2" s="93" t="s">
        <v>214</v>
      </c>
      <c r="U2" s="94" t="s">
        <v>215</v>
      </c>
      <c r="V2" s="94" t="s">
        <v>216</v>
      </c>
      <c r="W2" s="94" t="s">
        <v>217</v>
      </c>
      <c r="X2" s="94" t="s">
        <v>218</v>
      </c>
      <c r="Y2" s="85" t="s">
        <v>3</v>
      </c>
      <c r="Z2" s="85" t="s">
        <v>4</v>
      </c>
      <c r="AA2" s="92" t="s">
        <v>209</v>
      </c>
      <c r="AB2" s="92" t="s">
        <v>210</v>
      </c>
      <c r="AC2" s="92" t="s">
        <v>211</v>
      </c>
      <c r="AD2" s="92" t="s">
        <v>212</v>
      </c>
      <c r="AE2" s="92" t="s">
        <v>213</v>
      </c>
      <c r="AF2" s="93" t="s">
        <v>214</v>
      </c>
      <c r="AG2" s="94" t="s">
        <v>215</v>
      </c>
      <c r="AH2" s="94" t="s">
        <v>216</v>
      </c>
      <c r="AI2" s="94" t="s">
        <v>217</v>
      </c>
      <c r="AJ2" s="94" t="s">
        <v>218</v>
      </c>
    </row>
    <row r="3" spans="1:36" s="6" customFormat="1" ht="11.1" customHeight="1">
      <c r="A3" s="95" t="s">
        <v>5</v>
      </c>
      <c r="B3" s="96"/>
      <c r="C3" s="97">
        <v>3670472147887</v>
      </c>
      <c r="D3" s="97">
        <v>4135649693571</v>
      </c>
      <c r="E3" s="97">
        <v>4792873131031</v>
      </c>
      <c r="F3" s="97">
        <v>5283086216262</v>
      </c>
      <c r="G3" s="97">
        <v>5897689136819</v>
      </c>
      <c r="H3" s="97">
        <v>6209547694837</v>
      </c>
      <c r="I3" s="97">
        <v>6698644199067</v>
      </c>
      <c r="J3" s="97">
        <v>7002760321775</v>
      </c>
      <c r="K3" s="97">
        <v>7304556002470</v>
      </c>
      <c r="L3" s="97">
        <v>7506679616874</v>
      </c>
      <c r="M3" s="98" t="s">
        <v>5</v>
      </c>
      <c r="N3" s="96"/>
      <c r="O3" s="99">
        <f t="shared" ref="O3:O8" si="0">+C3/$C$349</f>
        <v>711333.05230319197</v>
      </c>
      <c r="P3" s="99">
        <f t="shared" ref="P3:P8" si="1">+D3/$D$349</f>
        <v>782172.53841991548</v>
      </c>
      <c r="Q3" s="99">
        <f t="shared" ref="Q3:Q8" si="2">+E3/$E$349</f>
        <v>884446.18437657261</v>
      </c>
      <c r="R3" s="99">
        <f t="shared" ref="R3:R14" si="3">+F3/$F$349</f>
        <v>948940.74691213109</v>
      </c>
      <c r="S3" s="99">
        <f t="shared" ref="S3:S14" si="4">+G3/$G$349</f>
        <v>1029053.3827017094</v>
      </c>
      <c r="T3" s="99">
        <f t="shared" ref="T3:T22" si="5">+H3/$H$349</f>
        <v>1050993.9631717415</v>
      </c>
      <c r="U3" s="99">
        <f t="shared" ref="U3:U22" si="6">+I3/$I$349</f>
        <v>1097363.2231046953</v>
      </c>
      <c r="V3" s="99">
        <f t="shared" ref="V3:V22" si="7">+J3/$J$349</f>
        <v>1116323.5784560188</v>
      </c>
      <c r="W3" s="99">
        <f t="shared" ref="W3:X22" si="8">+K3/K$349</f>
        <v>1135816.6290971769</v>
      </c>
      <c r="X3" s="99">
        <f t="shared" si="8"/>
        <v>1139336.0480356808</v>
      </c>
      <c r="Y3" s="98" t="s">
        <v>5</v>
      </c>
      <c r="Z3" s="96"/>
      <c r="AA3" s="99">
        <f t="shared" ref="AA3:AA8" si="9">+O3/$O$350</f>
        <v>170993.52218826729</v>
      </c>
      <c r="AB3" s="99">
        <f t="shared" ref="AB3:AB8" si="10">+P3/$P$350</f>
        <v>190309.62005350739</v>
      </c>
      <c r="AC3" s="99">
        <f t="shared" ref="AC3:AC8" si="11">+Q3/$Q$350</f>
        <v>215718.58155526163</v>
      </c>
      <c r="AD3" s="99">
        <f t="shared" ref="AD3:AD14" si="12">+R3/$R$350</f>
        <v>236054.9121671968</v>
      </c>
      <c r="AE3" s="99">
        <f t="shared" ref="AE3:AE14" si="13">+S3/$S$350</f>
        <v>261181.06159941864</v>
      </c>
      <c r="AF3" s="99">
        <f t="shared" ref="AF3:AF22" si="14">+T3/$T$350</f>
        <v>268110.70489075035</v>
      </c>
      <c r="AG3" s="99">
        <f t="shared" ref="AG3:AG22" si="15">+U3/$U$350</f>
        <v>285771.67268351442</v>
      </c>
      <c r="AH3" s="99">
        <f t="shared" ref="AH3:AH22" si="16">+V3/$V$350</f>
        <v>296107.04998833389</v>
      </c>
      <c r="AI3" s="99">
        <f t="shared" ref="AI3:AJ22" si="17">+W3/W$350</f>
        <v>312897.14300197712</v>
      </c>
      <c r="AJ3" s="99">
        <f t="shared" si="17"/>
        <v>314733.71492698364</v>
      </c>
    </row>
    <row r="4" spans="1:36" s="6" customFormat="1" ht="11.1" customHeight="1">
      <c r="A4" s="95" t="s">
        <v>6</v>
      </c>
      <c r="B4" s="96"/>
      <c r="C4" s="97">
        <v>3030163924236</v>
      </c>
      <c r="D4" s="97">
        <v>3382322283589</v>
      </c>
      <c r="E4" s="97">
        <v>3944426393000</v>
      </c>
      <c r="F4" s="97">
        <v>4285498648197</v>
      </c>
      <c r="G4" s="97">
        <v>4649925266495</v>
      </c>
      <c r="H4" s="97">
        <f>+H5-H76</f>
        <v>4882456213378</v>
      </c>
      <c r="I4" s="97">
        <f>+I5-I76</f>
        <v>5270627106570</v>
      </c>
      <c r="J4" s="97">
        <f>+J5-J76</f>
        <v>5477473871908</v>
      </c>
      <c r="K4" s="97">
        <f>+K5-K76</f>
        <v>5717591496458</v>
      </c>
      <c r="L4" s="97">
        <f>+L5-L76</f>
        <v>5873410770302</v>
      </c>
      <c r="M4" s="98" t="s">
        <v>6</v>
      </c>
      <c r="N4" s="96"/>
      <c r="O4" s="99">
        <f t="shared" si="0"/>
        <v>587242.09484783991</v>
      </c>
      <c r="P4" s="99">
        <f t="shared" si="1"/>
        <v>639696.25145516079</v>
      </c>
      <c r="Q4" s="99">
        <f t="shared" si="2"/>
        <v>727879.24434224563</v>
      </c>
      <c r="R4" s="99">
        <f t="shared" si="3"/>
        <v>769755.4273472249</v>
      </c>
      <c r="S4" s="99">
        <f t="shared" si="4"/>
        <v>811338.34181326395</v>
      </c>
      <c r="T4" s="99">
        <f t="shared" si="5"/>
        <v>826377.7424525182</v>
      </c>
      <c r="U4" s="99">
        <f t="shared" si="6"/>
        <v>863427.31119443662</v>
      </c>
      <c r="V4" s="99">
        <f t="shared" si="7"/>
        <v>873174.71291632019</v>
      </c>
      <c r="W4" s="99">
        <f t="shared" si="8"/>
        <v>889052.73610957991</v>
      </c>
      <c r="X4" s="99">
        <f t="shared" si="8"/>
        <v>891444.54766443593</v>
      </c>
      <c r="Y4" s="98" t="s">
        <v>6</v>
      </c>
      <c r="Z4" s="96"/>
      <c r="AA4" s="99">
        <f t="shared" si="9"/>
        <v>141163.96510765381</v>
      </c>
      <c r="AB4" s="99">
        <f t="shared" si="10"/>
        <v>155643.85680174228</v>
      </c>
      <c r="AC4" s="99">
        <f t="shared" si="11"/>
        <v>177531.52301030382</v>
      </c>
      <c r="AD4" s="99">
        <f t="shared" si="12"/>
        <v>191481.44958886193</v>
      </c>
      <c r="AE4" s="99">
        <f t="shared" si="13"/>
        <v>205923.43700844262</v>
      </c>
      <c r="AF4" s="99">
        <f t="shared" si="14"/>
        <v>210810.64858482606</v>
      </c>
      <c r="AG4" s="99">
        <f t="shared" si="15"/>
        <v>224850.86229021789</v>
      </c>
      <c r="AH4" s="99">
        <f t="shared" si="16"/>
        <v>231611.32968602658</v>
      </c>
      <c r="AI4" s="99">
        <f t="shared" si="17"/>
        <v>244918.10912109641</v>
      </c>
      <c r="AJ4" s="99">
        <f t="shared" si="17"/>
        <v>246255.39990730272</v>
      </c>
    </row>
    <row r="5" spans="1:36" s="7" customFormat="1" ht="11.1" customHeight="1">
      <c r="A5" s="100" t="s">
        <v>7</v>
      </c>
      <c r="B5" s="101">
        <v>400</v>
      </c>
      <c r="C5" s="102">
        <f t="shared" ref="C5:L5" si="18">+C6+C17+C25+C34+C35+C73</f>
        <v>3485703687408</v>
      </c>
      <c r="D5" s="102">
        <f t="shared" si="18"/>
        <v>3919858635679</v>
      </c>
      <c r="E5" s="102">
        <f t="shared" si="18"/>
        <v>4554065806151</v>
      </c>
      <c r="F5" s="102">
        <f t="shared" si="18"/>
        <v>5033637603868</v>
      </c>
      <c r="G5" s="102">
        <f t="shared" si="18"/>
        <v>5650536804369</v>
      </c>
      <c r="H5" s="102">
        <f t="shared" si="18"/>
        <v>5957697087622</v>
      </c>
      <c r="I5" s="102">
        <f t="shared" si="18"/>
        <v>6434241029839</v>
      </c>
      <c r="J5" s="102">
        <f t="shared" si="18"/>
        <v>6713850095028</v>
      </c>
      <c r="K5" s="102">
        <f t="shared" si="18"/>
        <v>7007171202538</v>
      </c>
      <c r="L5" s="102">
        <f t="shared" si="18"/>
        <v>7191357346038</v>
      </c>
      <c r="M5" s="103" t="s">
        <v>7</v>
      </c>
      <c r="N5" s="101">
        <v>400</v>
      </c>
      <c r="O5" s="99">
        <f t="shared" si="0"/>
        <v>675525.14866944531</v>
      </c>
      <c r="P5" s="99">
        <f t="shared" si="1"/>
        <v>741360.12633818435</v>
      </c>
      <c r="Q5" s="99">
        <f t="shared" si="2"/>
        <v>840378.20646081702</v>
      </c>
      <c r="R5" s="99">
        <f t="shared" si="3"/>
        <v>904135.12707713235</v>
      </c>
      <c r="S5" s="99">
        <f t="shared" si="4"/>
        <v>985929.21358223155</v>
      </c>
      <c r="T5" s="99">
        <f t="shared" si="5"/>
        <v>1008367.1116179343</v>
      </c>
      <c r="U5" s="99">
        <f t="shared" si="6"/>
        <v>1054049.0381202851</v>
      </c>
      <c r="V5" s="99">
        <f t="shared" si="7"/>
        <v>1070267.8399536049</v>
      </c>
      <c r="W5" s="99">
        <f t="shared" si="8"/>
        <v>1089574.9956715058</v>
      </c>
      <c r="X5" s="99">
        <f t="shared" si="8"/>
        <v>1091477.6008596004</v>
      </c>
      <c r="Y5" s="103" t="s">
        <v>7</v>
      </c>
      <c r="Z5" s="101">
        <v>400</v>
      </c>
      <c r="AA5" s="99">
        <f t="shared" si="9"/>
        <v>162385.85304553973</v>
      </c>
      <c r="AB5" s="99">
        <f t="shared" si="10"/>
        <v>180379.59278301321</v>
      </c>
      <c r="AC5" s="99">
        <f t="shared" si="11"/>
        <v>204970.29425873587</v>
      </c>
      <c r="AD5" s="99">
        <f t="shared" si="12"/>
        <v>224909.23559132649</v>
      </c>
      <c r="AE5" s="99">
        <f t="shared" si="13"/>
        <v>250235.84101071866</v>
      </c>
      <c r="AF5" s="99">
        <f t="shared" si="14"/>
        <v>257236.50806579957</v>
      </c>
      <c r="AG5" s="99">
        <f t="shared" si="15"/>
        <v>274491.93701049092</v>
      </c>
      <c r="AH5" s="99">
        <f t="shared" si="16"/>
        <v>283890.67372774665</v>
      </c>
      <c r="AI5" s="99">
        <f t="shared" si="17"/>
        <v>300158.40101143409</v>
      </c>
      <c r="AJ5" s="99">
        <f t="shared" si="17"/>
        <v>301513.1494087294</v>
      </c>
    </row>
    <row r="6" spans="1:36" s="7" customFormat="1" ht="11.1" customHeight="1">
      <c r="A6" s="104" t="s">
        <v>8</v>
      </c>
      <c r="B6" s="101">
        <v>190</v>
      </c>
      <c r="C6" s="102">
        <f t="shared" ref="C6:L6" si="19">+C7+C8+C11</f>
        <v>2214128096458</v>
      </c>
      <c r="D6" s="102">
        <f t="shared" si="19"/>
        <v>2532702956485</v>
      </c>
      <c r="E6" s="102">
        <f t="shared" si="19"/>
        <v>2842752425607</v>
      </c>
      <c r="F6" s="102">
        <f t="shared" si="19"/>
        <v>3080202419033</v>
      </c>
      <c r="G6" s="102">
        <f t="shared" si="19"/>
        <v>3269454357213</v>
      </c>
      <c r="H6" s="102">
        <f t="shared" si="19"/>
        <v>3423672227166</v>
      </c>
      <c r="I6" s="102">
        <f t="shared" si="19"/>
        <v>3722650046136</v>
      </c>
      <c r="J6" s="102">
        <f t="shared" si="19"/>
        <v>3903140624631</v>
      </c>
      <c r="K6" s="102">
        <f t="shared" si="19"/>
        <v>4039154060787</v>
      </c>
      <c r="L6" s="102">
        <f t="shared" si="19"/>
        <v>4162757673735</v>
      </c>
      <c r="M6" s="105" t="s">
        <v>8</v>
      </c>
      <c r="N6" s="101">
        <v>190</v>
      </c>
      <c r="O6" s="99">
        <f t="shared" si="0"/>
        <v>429095.34075892769</v>
      </c>
      <c r="P6" s="99">
        <f t="shared" si="1"/>
        <v>479008.34145044774</v>
      </c>
      <c r="Q6" s="99">
        <f t="shared" si="2"/>
        <v>524583.36935251032</v>
      </c>
      <c r="R6" s="99">
        <f t="shared" si="3"/>
        <v>553261.76111996535</v>
      </c>
      <c r="S6" s="99">
        <f t="shared" si="4"/>
        <v>570468.02363231021</v>
      </c>
      <c r="T6" s="99">
        <f t="shared" si="5"/>
        <v>579471.97114244429</v>
      </c>
      <c r="U6" s="99">
        <f t="shared" si="6"/>
        <v>609839.712592531</v>
      </c>
      <c r="V6" s="99">
        <f t="shared" si="7"/>
        <v>622207.20245937549</v>
      </c>
      <c r="W6" s="99">
        <f t="shared" si="8"/>
        <v>628065.32637657132</v>
      </c>
      <c r="X6" s="99">
        <f t="shared" si="8"/>
        <v>631807.95224859624</v>
      </c>
      <c r="Y6" s="105" t="s">
        <v>8</v>
      </c>
      <c r="Z6" s="101">
        <v>190</v>
      </c>
      <c r="AA6" s="99">
        <f t="shared" si="9"/>
        <v>103147.9184516653</v>
      </c>
      <c r="AB6" s="99">
        <f t="shared" si="10"/>
        <v>116547.0417154374</v>
      </c>
      <c r="AC6" s="99">
        <f t="shared" si="11"/>
        <v>127947.16325670984</v>
      </c>
      <c r="AD6" s="99">
        <f t="shared" si="12"/>
        <v>137627.30376118544</v>
      </c>
      <c r="AE6" s="99">
        <f t="shared" si="13"/>
        <v>144788.83848535793</v>
      </c>
      <c r="AF6" s="99">
        <f t="shared" si="14"/>
        <v>147824.48243429701</v>
      </c>
      <c r="AG6" s="99">
        <f t="shared" si="15"/>
        <v>158812.42515430495</v>
      </c>
      <c r="AH6" s="99">
        <f t="shared" si="16"/>
        <v>165041.69826508634</v>
      </c>
      <c r="AI6" s="99">
        <f t="shared" si="17"/>
        <v>173020.751067926</v>
      </c>
      <c r="AJ6" s="99">
        <f t="shared" si="17"/>
        <v>174532.58349408736</v>
      </c>
    </row>
    <row r="7" spans="1:36" s="6" customFormat="1" ht="11.1" customHeight="1">
      <c r="A7" s="106" t="s">
        <v>219</v>
      </c>
      <c r="B7" s="107">
        <v>210</v>
      </c>
      <c r="C7" s="108">
        <v>1755961319527</v>
      </c>
      <c r="D7" s="108">
        <v>2025338094536</v>
      </c>
      <c r="E7" s="108">
        <v>2251448025922</v>
      </c>
      <c r="F7" s="108">
        <v>2461002662610</v>
      </c>
      <c r="G7" s="108">
        <v>2576437554315</v>
      </c>
      <c r="H7" s="108">
        <v>2719686567947</v>
      </c>
      <c r="I7" s="108">
        <v>2904896392365</v>
      </c>
      <c r="J7" s="108">
        <v>3036273415351</v>
      </c>
      <c r="K7" s="108">
        <v>3124001797360</v>
      </c>
      <c r="L7" s="108">
        <v>3226924488254</v>
      </c>
      <c r="M7" s="109" t="s">
        <v>220</v>
      </c>
      <c r="N7" s="107">
        <v>210</v>
      </c>
      <c r="O7" s="110">
        <f t="shared" si="0"/>
        <v>340303.17485573131</v>
      </c>
      <c r="P7" s="110">
        <f t="shared" si="1"/>
        <v>383050.77942757367</v>
      </c>
      <c r="Q7" s="110">
        <f t="shared" si="2"/>
        <v>415467.83347059559</v>
      </c>
      <c r="R7" s="110">
        <f t="shared" si="3"/>
        <v>442041.94465375005</v>
      </c>
      <c r="S7" s="110">
        <f t="shared" si="4"/>
        <v>449547.56330503721</v>
      </c>
      <c r="T7" s="110">
        <f t="shared" si="5"/>
        <v>460319.2221243743</v>
      </c>
      <c r="U7" s="110">
        <f t="shared" si="6"/>
        <v>475876.36739309889</v>
      </c>
      <c r="V7" s="110">
        <f t="shared" si="7"/>
        <v>484018.22259374062</v>
      </c>
      <c r="W7" s="110">
        <f t="shared" si="8"/>
        <v>485764.39000140724</v>
      </c>
      <c r="X7" s="110">
        <f t="shared" si="8"/>
        <v>489770.65512326965</v>
      </c>
      <c r="Y7" s="109" t="s">
        <v>220</v>
      </c>
      <c r="Z7" s="107">
        <v>210</v>
      </c>
      <c r="AA7" s="110">
        <f t="shared" si="9"/>
        <v>81803.647801858489</v>
      </c>
      <c r="AB7" s="110">
        <f t="shared" si="10"/>
        <v>93199.703023740542</v>
      </c>
      <c r="AC7" s="110">
        <f t="shared" si="11"/>
        <v>101333.61791965747</v>
      </c>
      <c r="AD7" s="110">
        <f t="shared" si="12"/>
        <v>109960.68274968908</v>
      </c>
      <c r="AE7" s="110">
        <f t="shared" si="13"/>
        <v>114098.36632107543</v>
      </c>
      <c r="AF7" s="110">
        <f t="shared" si="14"/>
        <v>117428.37299091181</v>
      </c>
      <c r="AG7" s="110">
        <f t="shared" si="15"/>
        <v>123926.13734195284</v>
      </c>
      <c r="AH7" s="111">
        <f t="shared" si="16"/>
        <v>128386.79644396303</v>
      </c>
      <c r="AI7" s="111">
        <f t="shared" si="17"/>
        <v>133819.39118496067</v>
      </c>
      <c r="AJ7" s="111">
        <f t="shared" si="17"/>
        <v>135295.76108377613</v>
      </c>
    </row>
    <row r="8" spans="1:36" s="6" customFormat="1" ht="11.1" customHeight="1">
      <c r="A8" s="112" t="s">
        <v>221</v>
      </c>
      <c r="B8" s="113">
        <v>220</v>
      </c>
      <c r="C8" s="114">
        <v>97366768783</v>
      </c>
      <c r="D8" s="114">
        <v>88119712245</v>
      </c>
      <c r="E8" s="114">
        <v>119967630404</v>
      </c>
      <c r="F8" s="114">
        <f>+F9+F10</f>
        <v>126827582443</v>
      </c>
      <c r="G8" s="114">
        <v>148105994590</v>
      </c>
      <c r="H8" s="114">
        <f>+H9+H10</f>
        <v>140778482275</v>
      </c>
      <c r="I8" s="115">
        <f>+I9+I10</f>
        <v>157206357180</v>
      </c>
      <c r="J8" s="115">
        <f>+J9+J10</f>
        <v>178633705058</v>
      </c>
      <c r="K8" s="115">
        <f>+K9+K10</f>
        <v>194465619427</v>
      </c>
      <c r="L8" s="115">
        <f>+L9+L10</f>
        <v>196573818900</v>
      </c>
      <c r="M8" s="8" t="s">
        <v>221</v>
      </c>
      <c r="N8" s="3">
        <v>220</v>
      </c>
      <c r="O8" s="10">
        <f t="shared" si="0"/>
        <v>18869.561745941031</v>
      </c>
      <c r="P8" s="10">
        <f t="shared" si="1"/>
        <v>16666.019638619295</v>
      </c>
      <c r="Q8" s="10">
        <f t="shared" si="2"/>
        <v>22138.060002579779</v>
      </c>
      <c r="R8" s="10">
        <f t="shared" si="3"/>
        <v>22780.597530674822</v>
      </c>
      <c r="S8" s="10">
        <f t="shared" si="4"/>
        <v>25842.151255439763</v>
      </c>
      <c r="T8" s="10">
        <f t="shared" si="5"/>
        <v>23827.393279952717</v>
      </c>
      <c r="U8" s="10">
        <f t="shared" si="6"/>
        <v>25753.341972039751</v>
      </c>
      <c r="V8" s="110">
        <f t="shared" si="7"/>
        <v>28476.344712688679</v>
      </c>
      <c r="W8" s="110">
        <f t="shared" si="8"/>
        <v>30238.290220265415</v>
      </c>
      <c r="X8" s="110">
        <f t="shared" si="8"/>
        <v>29835.246660769651</v>
      </c>
      <c r="Y8" s="8" t="s">
        <v>221</v>
      </c>
      <c r="Z8" s="3">
        <v>220</v>
      </c>
      <c r="AA8" s="10">
        <f t="shared" si="9"/>
        <v>4535.9523427742861</v>
      </c>
      <c r="AB8" s="10">
        <f t="shared" si="10"/>
        <v>4054.9926128027478</v>
      </c>
      <c r="AC8" s="10">
        <f t="shared" si="11"/>
        <v>5399.5268298975079</v>
      </c>
      <c r="AD8" s="10">
        <f t="shared" si="12"/>
        <v>5666.8153061380162</v>
      </c>
      <c r="AE8" s="10">
        <f t="shared" si="13"/>
        <v>6558.9216384364881</v>
      </c>
      <c r="AF8" s="10">
        <f t="shared" si="14"/>
        <v>6078.416653049163</v>
      </c>
      <c r="AG8" s="10">
        <f t="shared" si="15"/>
        <v>6706.5994718853517</v>
      </c>
      <c r="AH8" s="111">
        <f t="shared" si="16"/>
        <v>7553.4070855938135</v>
      </c>
      <c r="AI8" s="111">
        <f t="shared" si="17"/>
        <v>8330.1074986957065</v>
      </c>
      <c r="AJ8" s="111">
        <f t="shared" si="17"/>
        <v>8241.7808455164777</v>
      </c>
    </row>
    <row r="9" spans="1:36" s="6" customFormat="1" ht="11.1" customHeight="1">
      <c r="A9" s="106" t="s">
        <v>222</v>
      </c>
      <c r="B9" s="107">
        <v>150</v>
      </c>
      <c r="C9" s="116" t="s">
        <v>223</v>
      </c>
      <c r="D9" s="116" t="s">
        <v>223</v>
      </c>
      <c r="E9" s="116" t="s">
        <v>223</v>
      </c>
      <c r="F9" s="108">
        <v>85888666077</v>
      </c>
      <c r="G9" s="108">
        <v>97183822006</v>
      </c>
      <c r="H9" s="108">
        <v>97378491335</v>
      </c>
      <c r="I9" s="117">
        <v>113997425778</v>
      </c>
      <c r="J9" s="117">
        <v>130562580279</v>
      </c>
      <c r="K9" s="117">
        <v>147712432337</v>
      </c>
      <c r="L9" s="117">
        <v>142337368010</v>
      </c>
      <c r="M9" s="109" t="s">
        <v>222</v>
      </c>
      <c r="N9" s="107">
        <v>150</v>
      </c>
      <c r="O9" s="118" t="s">
        <v>223</v>
      </c>
      <c r="P9" s="118" t="s">
        <v>223</v>
      </c>
      <c r="Q9" s="118" t="s">
        <v>223</v>
      </c>
      <c r="R9" s="110">
        <f t="shared" si="3"/>
        <v>15427.205160407526</v>
      </c>
      <c r="S9" s="110">
        <f t="shared" si="4"/>
        <v>16957.038334695182</v>
      </c>
      <c r="T9" s="110">
        <f t="shared" si="5"/>
        <v>16481.749004191079</v>
      </c>
      <c r="U9" s="110">
        <f t="shared" si="6"/>
        <v>18674.910752060554</v>
      </c>
      <c r="V9" s="110">
        <f t="shared" si="7"/>
        <v>20813.23365820423</v>
      </c>
      <c r="W9" s="110">
        <f t="shared" si="8"/>
        <v>22968.437358276689</v>
      </c>
      <c r="X9" s="110">
        <f t="shared" si="8"/>
        <v>21603.438888183973</v>
      </c>
      <c r="Y9" s="109" t="s">
        <v>222</v>
      </c>
      <c r="Z9" s="107">
        <v>150</v>
      </c>
      <c r="AA9" s="118" t="s">
        <v>223</v>
      </c>
      <c r="AB9" s="118" t="s">
        <v>223</v>
      </c>
      <c r="AC9" s="118" t="s">
        <v>223</v>
      </c>
      <c r="AD9" s="110">
        <f t="shared" si="12"/>
        <v>3837.6132239819722</v>
      </c>
      <c r="AE9" s="110">
        <f t="shared" si="13"/>
        <v>4303.8168362170518</v>
      </c>
      <c r="AF9" s="110">
        <f t="shared" si="14"/>
        <v>4204.5278071916018</v>
      </c>
      <c r="AG9" s="110">
        <f t="shared" si="15"/>
        <v>4863.258008349103</v>
      </c>
      <c r="AH9" s="111">
        <f t="shared" si="16"/>
        <v>5520.751633475923</v>
      </c>
      <c r="AI9" s="111">
        <f t="shared" si="17"/>
        <v>6327.3932116464712</v>
      </c>
      <c r="AJ9" s="111">
        <f t="shared" si="17"/>
        <v>5967.8007978408768</v>
      </c>
    </row>
    <row r="10" spans="1:36" s="6" customFormat="1" ht="11.1" customHeight="1">
      <c r="A10" s="106" t="s">
        <v>224</v>
      </c>
      <c r="B10" s="107">
        <v>160</v>
      </c>
      <c r="C10" s="116" t="s">
        <v>223</v>
      </c>
      <c r="D10" s="116" t="s">
        <v>223</v>
      </c>
      <c r="E10" s="116" t="s">
        <v>223</v>
      </c>
      <c r="F10" s="108">
        <v>40938916366</v>
      </c>
      <c r="G10" s="108">
        <v>50922172584</v>
      </c>
      <c r="H10" s="108">
        <v>43399990940</v>
      </c>
      <c r="I10" s="117">
        <v>43208931402</v>
      </c>
      <c r="J10" s="117">
        <v>48071124779</v>
      </c>
      <c r="K10" s="117">
        <v>46753187090</v>
      </c>
      <c r="L10" s="117">
        <v>54236450890</v>
      </c>
      <c r="M10" s="109" t="s">
        <v>224</v>
      </c>
      <c r="N10" s="107">
        <v>160</v>
      </c>
      <c r="O10" s="118" t="s">
        <v>223</v>
      </c>
      <c r="P10" s="118" t="s">
        <v>223</v>
      </c>
      <c r="Q10" s="118" t="s">
        <v>223</v>
      </c>
      <c r="R10" s="110">
        <f t="shared" si="3"/>
        <v>7353.3923702672955</v>
      </c>
      <c r="S10" s="110">
        <f t="shared" si="4"/>
        <v>8885.1129207445792</v>
      </c>
      <c r="T10" s="110">
        <f t="shared" si="5"/>
        <v>7345.6442757616369</v>
      </c>
      <c r="U10" s="110">
        <f t="shared" si="6"/>
        <v>7078.4312199791984</v>
      </c>
      <c r="V10" s="110">
        <f t="shared" si="7"/>
        <v>7663.1110544844487</v>
      </c>
      <c r="W10" s="110">
        <f t="shared" si="8"/>
        <v>7269.8528619887247</v>
      </c>
      <c r="X10" s="110">
        <f t="shared" si="8"/>
        <v>8231.8077725856801</v>
      </c>
      <c r="Y10" s="109" t="s">
        <v>224</v>
      </c>
      <c r="Z10" s="107">
        <v>160</v>
      </c>
      <c r="AA10" s="118" t="s">
        <v>223</v>
      </c>
      <c r="AB10" s="118" t="s">
        <v>223</v>
      </c>
      <c r="AC10" s="118" t="s">
        <v>223</v>
      </c>
      <c r="AD10" s="110">
        <f t="shared" si="12"/>
        <v>1829.2020821560438</v>
      </c>
      <c r="AE10" s="110">
        <f t="shared" si="13"/>
        <v>2255.1048022194364</v>
      </c>
      <c r="AF10" s="110">
        <f t="shared" si="14"/>
        <v>1873.8888458575605</v>
      </c>
      <c r="AG10" s="110">
        <f t="shared" si="15"/>
        <v>1843.3414635362496</v>
      </c>
      <c r="AH10" s="111">
        <f t="shared" si="16"/>
        <v>2032.6554521178909</v>
      </c>
      <c r="AI10" s="111">
        <f t="shared" si="17"/>
        <v>2002.7142870492355</v>
      </c>
      <c r="AJ10" s="111">
        <f t="shared" si="17"/>
        <v>2273.9800476756022</v>
      </c>
    </row>
    <row r="11" spans="1:36" s="6" customFormat="1" ht="11.1" customHeight="1">
      <c r="A11" s="112" t="s">
        <v>225</v>
      </c>
      <c r="B11" s="113">
        <v>230</v>
      </c>
      <c r="C11" s="114">
        <v>360800008148</v>
      </c>
      <c r="D11" s="114">
        <v>419245149704</v>
      </c>
      <c r="E11" s="114">
        <v>471336769281</v>
      </c>
      <c r="F11" s="114">
        <f>+F12+F13+F14+F16</f>
        <v>492372173980</v>
      </c>
      <c r="G11" s="114">
        <v>544910808308</v>
      </c>
      <c r="H11" s="114">
        <f>+H12+H13+H14+H15+H16</f>
        <v>563207176944</v>
      </c>
      <c r="I11" s="115">
        <f>+I12+I13+I14+I15+I16</f>
        <v>660547296591</v>
      </c>
      <c r="J11" s="115">
        <f>+J12+J13+J14+J15+J16</f>
        <v>688233504222</v>
      </c>
      <c r="K11" s="115">
        <f>+K12+K13+K14+K15+K16</f>
        <v>720686644000</v>
      </c>
      <c r="L11" s="115">
        <f>+L12+L13+L14+L15+L16</f>
        <v>739259366581</v>
      </c>
      <c r="M11" s="8" t="s">
        <v>225</v>
      </c>
      <c r="N11" s="3">
        <v>230</v>
      </c>
      <c r="O11" s="10">
        <f>+C11/$C$349</f>
        <v>69922.604157255308</v>
      </c>
      <c r="P11" s="10">
        <f>+D11/$D$349</f>
        <v>79291.542384254761</v>
      </c>
      <c r="Q11" s="10">
        <f>+E11/$E$349</f>
        <v>86977.475879334947</v>
      </c>
      <c r="R11" s="10">
        <f t="shared" si="3"/>
        <v>88439.218935540441</v>
      </c>
      <c r="S11" s="10">
        <f t="shared" si="4"/>
        <v>95078.30907183321</v>
      </c>
      <c r="T11" s="10">
        <f t="shared" si="5"/>
        <v>95325.355738117229</v>
      </c>
      <c r="U11" s="10">
        <f t="shared" si="6"/>
        <v>108210.00322739233</v>
      </c>
      <c r="V11" s="110">
        <f t="shared" si="7"/>
        <v>109712.63515294618</v>
      </c>
      <c r="W11" s="110">
        <f t="shared" si="8"/>
        <v>112062.64615489873</v>
      </c>
      <c r="X11" s="110">
        <f t="shared" si="8"/>
        <v>112202.0504645569</v>
      </c>
      <c r="Y11" s="8" t="s">
        <v>225</v>
      </c>
      <c r="Z11" s="3">
        <v>230</v>
      </c>
      <c r="AA11" s="10">
        <f>+O11/$O$350</f>
        <v>16808.318307032525</v>
      </c>
      <c r="AB11" s="10">
        <f>+P11/$P$350</f>
        <v>19292.346078894101</v>
      </c>
      <c r="AC11" s="10">
        <f>+Q11/$Q$350</f>
        <v>21214.018507154866</v>
      </c>
      <c r="AD11" s="10">
        <f t="shared" si="12"/>
        <v>21999.805705358322</v>
      </c>
      <c r="AE11" s="10">
        <f t="shared" si="13"/>
        <v>24131.550525845993</v>
      </c>
      <c r="AF11" s="10">
        <f t="shared" si="14"/>
        <v>24317.692790336027</v>
      </c>
      <c r="AG11" s="10">
        <f t="shared" si="15"/>
        <v>28179.688340466753</v>
      </c>
      <c r="AH11" s="111">
        <f t="shared" si="16"/>
        <v>29101.49473552949</v>
      </c>
      <c r="AI11" s="111">
        <f t="shared" si="17"/>
        <v>30871.252384269625</v>
      </c>
      <c r="AJ11" s="111">
        <f t="shared" si="17"/>
        <v>30995.041564794723</v>
      </c>
    </row>
    <row r="12" spans="1:36" s="6" customFormat="1" ht="11.1" customHeight="1">
      <c r="A12" s="119" t="s">
        <v>226</v>
      </c>
      <c r="B12" s="107">
        <v>110</v>
      </c>
      <c r="C12" s="116" t="s">
        <v>223</v>
      </c>
      <c r="D12" s="116" t="s">
        <v>223</v>
      </c>
      <c r="E12" s="116" t="s">
        <v>223</v>
      </c>
      <c r="F12" s="108">
        <v>49692507042</v>
      </c>
      <c r="G12" s="108">
        <v>45491259378</v>
      </c>
      <c r="H12" s="108">
        <v>45710889443</v>
      </c>
      <c r="I12" s="108">
        <v>55400375686</v>
      </c>
      <c r="J12" s="108">
        <v>56919999152</v>
      </c>
      <c r="K12" s="108">
        <v>60744389433</v>
      </c>
      <c r="L12" s="108">
        <v>57007141828</v>
      </c>
      <c r="M12" s="109" t="s">
        <v>226</v>
      </c>
      <c r="N12" s="107">
        <v>110</v>
      </c>
      <c r="O12" s="118" t="s">
        <v>223</v>
      </c>
      <c r="P12" s="118" t="s">
        <v>223</v>
      </c>
      <c r="Q12" s="118" t="s">
        <v>223</v>
      </c>
      <c r="R12" s="110">
        <f t="shared" si="3"/>
        <v>8925.700398986879</v>
      </c>
      <c r="S12" s="110">
        <f t="shared" si="4"/>
        <v>7937.5045480170838</v>
      </c>
      <c r="T12" s="110">
        <f t="shared" si="5"/>
        <v>7736.7742735511729</v>
      </c>
      <c r="U12" s="110">
        <f t="shared" si="6"/>
        <v>9075.6178440508174</v>
      </c>
      <c r="V12" s="110">
        <f t="shared" si="7"/>
        <v>9073.7272474532347</v>
      </c>
      <c r="W12" s="110">
        <f t="shared" si="8"/>
        <v>9445.4047061896836</v>
      </c>
      <c r="X12" s="110">
        <f t="shared" si="8"/>
        <v>8652.332988092845</v>
      </c>
      <c r="Y12" s="109" t="s">
        <v>226</v>
      </c>
      <c r="Z12" s="107">
        <v>110</v>
      </c>
      <c r="AA12" s="118" t="s">
        <v>223</v>
      </c>
      <c r="AB12" s="118" t="s">
        <v>223</v>
      </c>
      <c r="AC12" s="118" t="s">
        <v>223</v>
      </c>
      <c r="AD12" s="110">
        <f t="shared" si="12"/>
        <v>2220.3234823350449</v>
      </c>
      <c r="AE12" s="110">
        <f t="shared" si="13"/>
        <v>2014.5950629484985</v>
      </c>
      <c r="AF12" s="110">
        <f t="shared" si="14"/>
        <v>1973.6669065181563</v>
      </c>
      <c r="AG12" s="110">
        <f t="shared" si="15"/>
        <v>2363.4421468882338</v>
      </c>
      <c r="AH12" s="111">
        <f t="shared" si="16"/>
        <v>2406.8242035684971</v>
      </c>
      <c r="AI12" s="111">
        <f t="shared" si="17"/>
        <v>2602.0398639641003</v>
      </c>
      <c r="AJ12" s="111">
        <f t="shared" si="17"/>
        <v>2390.1472342797915</v>
      </c>
    </row>
    <row r="13" spans="1:36" s="6" customFormat="1" ht="11.1" customHeight="1">
      <c r="A13" s="120" t="s">
        <v>227</v>
      </c>
      <c r="B13" s="107">
        <v>120</v>
      </c>
      <c r="C13" s="116" t="s">
        <v>223</v>
      </c>
      <c r="D13" s="116" t="s">
        <v>223</v>
      </c>
      <c r="E13" s="116" t="s">
        <v>223</v>
      </c>
      <c r="F13" s="108">
        <v>331483914057</v>
      </c>
      <c r="G13" s="108">
        <v>344594072851</v>
      </c>
      <c r="H13" s="108">
        <v>358015704298</v>
      </c>
      <c r="I13" s="108">
        <v>425594589657</v>
      </c>
      <c r="J13" s="108">
        <v>436878941314</v>
      </c>
      <c r="K13" s="108">
        <v>461608197507</v>
      </c>
      <c r="L13" s="108">
        <v>470299504992</v>
      </c>
      <c r="M13" s="109" t="s">
        <v>227</v>
      </c>
      <c r="N13" s="107">
        <v>120</v>
      </c>
      <c r="O13" s="118" t="s">
        <v>223</v>
      </c>
      <c r="P13" s="118" t="s">
        <v>223</v>
      </c>
      <c r="Q13" s="118" t="s">
        <v>223</v>
      </c>
      <c r="R13" s="110">
        <f t="shared" si="3"/>
        <v>59540.688930336888</v>
      </c>
      <c r="S13" s="110">
        <f t="shared" si="4"/>
        <v>60126.210130760177</v>
      </c>
      <c r="T13" s="110">
        <f t="shared" si="5"/>
        <v>60595.773223665434</v>
      </c>
      <c r="U13" s="110">
        <f t="shared" si="6"/>
        <v>69720.354860312611</v>
      </c>
      <c r="V13" s="110">
        <f t="shared" si="7"/>
        <v>69643.717721314781</v>
      </c>
      <c r="W13" s="110">
        <f t="shared" si="8"/>
        <v>71777.431328986233</v>
      </c>
      <c r="X13" s="110">
        <f t="shared" si="8"/>
        <v>71380.318164405297</v>
      </c>
      <c r="Y13" s="109" t="s">
        <v>227</v>
      </c>
      <c r="Z13" s="107">
        <v>120</v>
      </c>
      <c r="AA13" s="118" t="s">
        <v>223</v>
      </c>
      <c r="AB13" s="118" t="s">
        <v>223</v>
      </c>
      <c r="AC13" s="118" t="s">
        <v>223</v>
      </c>
      <c r="AD13" s="110">
        <f t="shared" si="12"/>
        <v>14811.116649337537</v>
      </c>
      <c r="AE13" s="110">
        <f t="shared" si="13"/>
        <v>15260.459424050807</v>
      </c>
      <c r="AF13" s="110">
        <f t="shared" si="14"/>
        <v>15458.105414200367</v>
      </c>
      <c r="AG13" s="110">
        <f t="shared" si="15"/>
        <v>18156.342411539743</v>
      </c>
      <c r="AH13" s="111">
        <f t="shared" si="16"/>
        <v>18473.1346740888</v>
      </c>
      <c r="AI13" s="111">
        <f t="shared" si="17"/>
        <v>19773.397060326788</v>
      </c>
      <c r="AJ13" s="111">
        <f t="shared" si="17"/>
        <v>19718.319934918589</v>
      </c>
    </row>
    <row r="14" spans="1:36" s="6" customFormat="1" ht="11.1" customHeight="1">
      <c r="A14" s="120" t="s">
        <v>228</v>
      </c>
      <c r="B14" s="107">
        <v>130</v>
      </c>
      <c r="C14" s="116" t="s">
        <v>223</v>
      </c>
      <c r="D14" s="116" t="s">
        <v>223</v>
      </c>
      <c r="E14" s="116" t="s">
        <v>223</v>
      </c>
      <c r="F14" s="108">
        <v>93806703537</v>
      </c>
      <c r="G14" s="108">
        <v>139352374626</v>
      </c>
      <c r="H14" s="108">
        <v>60476677197</v>
      </c>
      <c r="I14" s="108">
        <v>75167182807</v>
      </c>
      <c r="J14" s="108">
        <v>83505844276</v>
      </c>
      <c r="K14" s="108">
        <v>85715188169</v>
      </c>
      <c r="L14" s="108">
        <v>88274522291</v>
      </c>
      <c r="M14" s="109" t="s">
        <v>228</v>
      </c>
      <c r="N14" s="107">
        <v>130</v>
      </c>
      <c r="O14" s="118" t="s">
        <v>223</v>
      </c>
      <c r="P14" s="118" t="s">
        <v>223</v>
      </c>
      <c r="Q14" s="118" t="s">
        <v>223</v>
      </c>
      <c r="R14" s="110">
        <f t="shared" si="3"/>
        <v>16849.432259076173</v>
      </c>
      <c r="S14" s="110">
        <f t="shared" si="4"/>
        <v>24314.783158229748</v>
      </c>
      <c r="T14" s="110">
        <f t="shared" si="5"/>
        <v>10235.950470205958</v>
      </c>
      <c r="U14" s="110">
        <f t="shared" si="6"/>
        <v>12313.79060381773</v>
      </c>
      <c r="V14" s="110">
        <f t="shared" si="7"/>
        <v>13311.828282100463</v>
      </c>
      <c r="W14" s="110">
        <f t="shared" si="8"/>
        <v>13328.220915223745</v>
      </c>
      <c r="X14" s="110">
        <f t="shared" si="8"/>
        <v>13397.980265893862</v>
      </c>
      <c r="Y14" s="109" t="s">
        <v>228</v>
      </c>
      <c r="Z14" s="107">
        <v>130</v>
      </c>
      <c r="AA14" s="118" t="s">
        <v>223</v>
      </c>
      <c r="AB14" s="118" t="s">
        <v>223</v>
      </c>
      <c r="AC14" s="118" t="s">
        <v>223</v>
      </c>
      <c r="AD14" s="110">
        <f t="shared" si="12"/>
        <v>4191.4010594716856</v>
      </c>
      <c r="AE14" s="110">
        <f t="shared" si="13"/>
        <v>6171.264760972017</v>
      </c>
      <c r="AF14" s="110">
        <f t="shared" si="14"/>
        <v>2611.2118546443771</v>
      </c>
      <c r="AG14" s="110">
        <f t="shared" si="15"/>
        <v>3206.7163030775341</v>
      </c>
      <c r="AH14" s="111">
        <f t="shared" si="16"/>
        <v>3530.9889342441547</v>
      </c>
      <c r="AI14" s="111">
        <f t="shared" si="17"/>
        <v>3671.6862025409764</v>
      </c>
      <c r="AJ14" s="111">
        <f t="shared" si="17"/>
        <v>3701.0995209651551</v>
      </c>
    </row>
    <row r="15" spans="1:36" s="6" customFormat="1" ht="11.1" customHeight="1">
      <c r="A15" s="119" t="s">
        <v>229</v>
      </c>
      <c r="B15" s="107">
        <v>700</v>
      </c>
      <c r="C15" s="116" t="s">
        <v>223</v>
      </c>
      <c r="D15" s="116" t="s">
        <v>223</v>
      </c>
      <c r="E15" s="116" t="s">
        <v>223</v>
      </c>
      <c r="F15" s="116" t="s">
        <v>223</v>
      </c>
      <c r="G15" s="116" t="s">
        <v>223</v>
      </c>
      <c r="H15" s="108">
        <v>79765282641</v>
      </c>
      <c r="I15" s="108">
        <v>80348196565</v>
      </c>
      <c r="J15" s="108">
        <v>85158290099</v>
      </c>
      <c r="K15" s="108">
        <v>88682268117</v>
      </c>
      <c r="L15" s="108">
        <v>95080923651</v>
      </c>
      <c r="M15" s="109" t="s">
        <v>229</v>
      </c>
      <c r="N15" s="107">
        <v>700</v>
      </c>
      <c r="O15" s="118" t="s">
        <v>223</v>
      </c>
      <c r="P15" s="118" t="s">
        <v>223</v>
      </c>
      <c r="Q15" s="118" t="s">
        <v>223</v>
      </c>
      <c r="R15" s="118" t="s">
        <v>223</v>
      </c>
      <c r="S15" s="118" t="s">
        <v>223</v>
      </c>
      <c r="T15" s="110">
        <f t="shared" si="5"/>
        <v>13500.633966638581</v>
      </c>
      <c r="U15" s="110">
        <f t="shared" si="6"/>
        <v>13162.537572229716</v>
      </c>
      <c r="V15" s="110">
        <f t="shared" si="7"/>
        <v>13575.247869459479</v>
      </c>
      <c r="W15" s="110">
        <f t="shared" si="8"/>
        <v>13789.584856257206</v>
      </c>
      <c r="X15" s="110">
        <f t="shared" si="8"/>
        <v>14431.030672016883</v>
      </c>
      <c r="Y15" s="109" t="s">
        <v>229</v>
      </c>
      <c r="Z15" s="107">
        <v>700</v>
      </c>
      <c r="AA15" s="118" t="s">
        <v>223</v>
      </c>
      <c r="AB15" s="118" t="s">
        <v>223</v>
      </c>
      <c r="AC15" s="118" t="s">
        <v>223</v>
      </c>
      <c r="AD15" s="118" t="s">
        <v>223</v>
      </c>
      <c r="AE15" s="118" t="s">
        <v>223</v>
      </c>
      <c r="AF15" s="110">
        <f t="shared" si="14"/>
        <v>3444.0392772037198</v>
      </c>
      <c r="AG15" s="110">
        <f t="shared" si="15"/>
        <v>3427.744159434822</v>
      </c>
      <c r="AH15" s="111">
        <f t="shared" si="16"/>
        <v>3600.8615038354055</v>
      </c>
      <c r="AI15" s="111">
        <f t="shared" si="17"/>
        <v>3798.7837069579082</v>
      </c>
      <c r="AJ15" s="111">
        <f t="shared" si="17"/>
        <v>3986.4725613306305</v>
      </c>
    </row>
    <row r="16" spans="1:36" s="6" customFormat="1" ht="11.1" customHeight="1">
      <c r="A16" s="121" t="s">
        <v>230</v>
      </c>
      <c r="B16" s="107">
        <v>140</v>
      </c>
      <c r="C16" s="116" t="s">
        <v>223</v>
      </c>
      <c r="D16" s="116" t="s">
        <v>223</v>
      </c>
      <c r="E16" s="116" t="s">
        <v>223</v>
      </c>
      <c r="F16" s="108">
        <v>17389049344</v>
      </c>
      <c r="G16" s="108">
        <v>15473101453</v>
      </c>
      <c r="H16" s="108">
        <v>19238623365</v>
      </c>
      <c r="I16" s="108">
        <v>24036951876</v>
      </c>
      <c r="J16" s="108">
        <v>25770429381</v>
      </c>
      <c r="K16" s="108">
        <v>23936600774</v>
      </c>
      <c r="L16" s="108">
        <v>28597273819</v>
      </c>
      <c r="M16" s="109" t="s">
        <v>230</v>
      </c>
      <c r="N16" s="107">
        <v>140</v>
      </c>
      <c r="O16" s="118" t="s">
        <v>223</v>
      </c>
      <c r="P16" s="118" t="s">
        <v>223</v>
      </c>
      <c r="Q16" s="118" t="s">
        <v>223</v>
      </c>
      <c r="R16" s="110">
        <f t="shared" ref="R16:R22" si="20">+F16/$F$349</f>
        <v>3123.3973471404984</v>
      </c>
      <c r="S16" s="110">
        <f t="shared" ref="S16:S22" si="21">+G16/$G$349</f>
        <v>2699.8112348262025</v>
      </c>
      <c r="T16" s="110">
        <f t="shared" si="5"/>
        <v>3256.2238040560828</v>
      </c>
      <c r="U16" s="110">
        <f t="shared" si="6"/>
        <v>3937.7023469814521</v>
      </c>
      <c r="V16" s="110">
        <f t="shared" si="7"/>
        <v>4108.1140326182331</v>
      </c>
      <c r="W16" s="110">
        <f t="shared" si="8"/>
        <v>3722.004348241865</v>
      </c>
      <c r="X16" s="110">
        <f t="shared" si="8"/>
        <v>4340.388374148004</v>
      </c>
      <c r="Y16" s="109" t="s">
        <v>230</v>
      </c>
      <c r="Z16" s="107">
        <v>140</v>
      </c>
      <c r="AA16" s="118" t="s">
        <v>223</v>
      </c>
      <c r="AB16" s="118" t="s">
        <v>223</v>
      </c>
      <c r="AC16" s="118" t="s">
        <v>223</v>
      </c>
      <c r="AD16" s="110">
        <f t="shared" ref="AD16:AD22" si="22">+R16/$R$350</f>
        <v>776.96451421405436</v>
      </c>
      <c r="AE16" s="110">
        <f t="shared" ref="AE16:AE22" si="23">+S16/$S$350</f>
        <v>685.2312778746707</v>
      </c>
      <c r="AF16" s="110">
        <f t="shared" si="14"/>
        <v>830.66933776940891</v>
      </c>
      <c r="AG16" s="110">
        <f t="shared" si="15"/>
        <v>1025.4433195264198</v>
      </c>
      <c r="AH16" s="111">
        <f t="shared" si="16"/>
        <v>1089.6854197926348</v>
      </c>
      <c r="AI16" s="111">
        <f t="shared" si="17"/>
        <v>1025.3455504798526</v>
      </c>
      <c r="AJ16" s="111">
        <f t="shared" si="17"/>
        <v>1199.0023133005536</v>
      </c>
    </row>
    <row r="17" spans="1:36" s="7" customFormat="1" ht="11.1" customHeight="1">
      <c r="A17" s="104" t="s">
        <v>9</v>
      </c>
      <c r="B17" s="101">
        <v>240</v>
      </c>
      <c r="C17" s="102">
        <f>+C18+C22+C23+C24</f>
        <v>719928395350</v>
      </c>
      <c r="D17" s="102">
        <f>+D18+D22+D23+D24</f>
        <v>777083737337</v>
      </c>
      <c r="E17" s="102">
        <f>+E18+E22+E23+E24</f>
        <v>870705018402</v>
      </c>
      <c r="F17" s="102">
        <f t="shared" ref="F17:L17" si="24">+F18+F22+F24</f>
        <v>954660876671</v>
      </c>
      <c r="G17" s="102">
        <f t="shared" si="24"/>
        <v>1048054309011</v>
      </c>
      <c r="H17" s="102">
        <f t="shared" si="24"/>
        <v>1104438657614</v>
      </c>
      <c r="I17" s="122">
        <f t="shared" si="24"/>
        <v>1157738499700</v>
      </c>
      <c r="J17" s="122">
        <f t="shared" si="24"/>
        <v>1125093677991</v>
      </c>
      <c r="K17" s="122">
        <f t="shared" si="24"/>
        <v>1156248889382</v>
      </c>
      <c r="L17" s="122">
        <f t="shared" si="24"/>
        <v>1150731389199</v>
      </c>
      <c r="M17" s="105" t="s">
        <v>9</v>
      </c>
      <c r="N17" s="101">
        <v>240</v>
      </c>
      <c r="O17" s="99">
        <f t="shared" ref="O17:O27" si="25">+C17/$C$349</f>
        <v>139521.25020179298</v>
      </c>
      <c r="P17" s="99">
        <f t="shared" ref="P17:P27" si="26">+D17/$D$349</f>
        <v>146969.30456720784</v>
      </c>
      <c r="Q17" s="99">
        <f t="shared" ref="Q17:Q27" si="27">+E17/$E$349</f>
        <v>160674.34087860511</v>
      </c>
      <c r="R17" s="99">
        <f t="shared" si="20"/>
        <v>171474.88575284727</v>
      </c>
      <c r="S17" s="99">
        <f t="shared" si="21"/>
        <v>182868.88422277512</v>
      </c>
      <c r="T17" s="99">
        <f t="shared" si="5"/>
        <v>186931.22573338827</v>
      </c>
      <c r="U17" s="99">
        <f t="shared" si="6"/>
        <v>189659.22264092462</v>
      </c>
      <c r="V17" s="99">
        <f t="shared" si="7"/>
        <v>179353.36110358333</v>
      </c>
      <c r="W17" s="123">
        <f t="shared" si="8"/>
        <v>179790.08107969005</v>
      </c>
      <c r="X17" s="123">
        <f t="shared" si="8"/>
        <v>174653.75109036092</v>
      </c>
      <c r="Y17" s="105" t="s">
        <v>9</v>
      </c>
      <c r="Z17" s="101">
        <v>240</v>
      </c>
      <c r="AA17" s="99">
        <f t="shared" ref="AA17:AA27" si="28">+O17/$O$350</f>
        <v>33538.762067738695</v>
      </c>
      <c r="AB17" s="99">
        <f t="shared" ref="AB17:AB27" si="29">+P17/$P$350</f>
        <v>35758.954882532322</v>
      </c>
      <c r="AC17" s="99">
        <f t="shared" ref="AC17:AC27" si="30">+Q17/$Q$350</f>
        <v>39188.863628928077</v>
      </c>
      <c r="AD17" s="99">
        <f t="shared" si="22"/>
        <v>42655.444217126191</v>
      </c>
      <c r="AE17" s="99">
        <f t="shared" si="23"/>
        <v>46413.422391567292</v>
      </c>
      <c r="AF17" s="99">
        <f t="shared" si="14"/>
        <v>47686.537176884762</v>
      </c>
      <c r="AG17" s="99">
        <f t="shared" si="15"/>
        <v>49390.422562740787</v>
      </c>
      <c r="AH17" s="124">
        <f t="shared" si="16"/>
        <v>47573.835836494254</v>
      </c>
      <c r="AI17" s="99">
        <f t="shared" si="17"/>
        <v>49528.947955837481</v>
      </c>
      <c r="AJ17" s="99">
        <f t="shared" si="17"/>
        <v>48246.892566398041</v>
      </c>
    </row>
    <row r="18" spans="1:36" s="6" customFormat="1" ht="11.1" customHeight="1">
      <c r="A18" s="112" t="s">
        <v>231</v>
      </c>
      <c r="B18" s="113">
        <v>250</v>
      </c>
      <c r="C18" s="125">
        <f t="shared" ref="C18:L18" si="31">+C19+C20+C21</f>
        <v>108582735753</v>
      </c>
      <c r="D18" s="125">
        <f t="shared" si="31"/>
        <v>116339896959</v>
      </c>
      <c r="E18" s="125">
        <f t="shared" si="31"/>
        <v>120241716013</v>
      </c>
      <c r="F18" s="125">
        <f t="shared" si="31"/>
        <v>130284180604</v>
      </c>
      <c r="G18" s="125">
        <f t="shared" si="31"/>
        <v>141336420510</v>
      </c>
      <c r="H18" s="125">
        <f t="shared" si="31"/>
        <v>133056439031</v>
      </c>
      <c r="I18" s="115">
        <f t="shared" si="31"/>
        <v>124439423141</v>
      </c>
      <c r="J18" s="115">
        <f t="shared" si="31"/>
        <v>116829969941</v>
      </c>
      <c r="K18" s="115">
        <f t="shared" si="31"/>
        <v>134748575442</v>
      </c>
      <c r="L18" s="115">
        <f t="shared" si="31"/>
        <v>128799337176</v>
      </c>
      <c r="M18" s="126" t="s">
        <v>231</v>
      </c>
      <c r="N18" s="113">
        <v>250</v>
      </c>
      <c r="O18" s="127">
        <f t="shared" si="25"/>
        <v>21043.202546864908</v>
      </c>
      <c r="P18" s="127">
        <f t="shared" si="26"/>
        <v>22003.283466051667</v>
      </c>
      <c r="Q18" s="127">
        <f t="shared" si="27"/>
        <v>22188.638009642618</v>
      </c>
      <c r="R18" s="127">
        <f t="shared" si="20"/>
        <v>23401.466982053043</v>
      </c>
      <c r="S18" s="127">
        <f t="shared" si="21"/>
        <v>24660.96775375538</v>
      </c>
      <c r="T18" s="127">
        <f t="shared" si="5"/>
        <v>22520.40262110922</v>
      </c>
      <c r="U18" s="127">
        <f t="shared" si="6"/>
        <v>20385.505245720688</v>
      </c>
      <c r="V18" s="127">
        <f t="shared" si="7"/>
        <v>18624.091661384817</v>
      </c>
      <c r="W18" s="127">
        <f t="shared" si="8"/>
        <v>20952.631848181612</v>
      </c>
      <c r="X18" s="127">
        <f t="shared" si="8"/>
        <v>19548.686676044417</v>
      </c>
      <c r="Y18" s="109" t="s">
        <v>231</v>
      </c>
      <c r="Z18" s="107">
        <v>250</v>
      </c>
      <c r="AA18" s="110">
        <f t="shared" si="28"/>
        <v>5058.4621506886797</v>
      </c>
      <c r="AB18" s="110">
        <f t="shared" si="29"/>
        <v>5353.5969503775341</v>
      </c>
      <c r="AC18" s="110">
        <f t="shared" si="30"/>
        <v>5411.8629291811267</v>
      </c>
      <c r="AD18" s="110">
        <f t="shared" si="22"/>
        <v>5821.2604432967773</v>
      </c>
      <c r="AE18" s="110">
        <f t="shared" si="23"/>
        <v>6259.1288715115179</v>
      </c>
      <c r="AF18" s="110">
        <f t="shared" si="14"/>
        <v>5745.0006686503111</v>
      </c>
      <c r="AG18" s="110">
        <f t="shared" si="15"/>
        <v>5308.7253244064295</v>
      </c>
      <c r="AH18" s="111">
        <f t="shared" si="16"/>
        <v>4940.0773637625507</v>
      </c>
      <c r="AI18" s="111">
        <f t="shared" si="17"/>
        <v>5772.0748893062291</v>
      </c>
      <c r="AJ18" s="111">
        <f t="shared" si="17"/>
        <v>5400.1896895150321</v>
      </c>
    </row>
    <row r="19" spans="1:36" s="6" customFormat="1" ht="11.1" customHeight="1">
      <c r="A19" s="106" t="s">
        <v>232</v>
      </c>
      <c r="B19" s="107">
        <v>260</v>
      </c>
      <c r="C19" s="108">
        <v>95419114920</v>
      </c>
      <c r="D19" s="108">
        <v>103137216899</v>
      </c>
      <c r="E19" s="108">
        <v>105358671593</v>
      </c>
      <c r="F19" s="108">
        <v>115912949834</v>
      </c>
      <c r="G19" s="108">
        <v>127857036950</v>
      </c>
      <c r="H19" s="108">
        <v>117379770821</v>
      </c>
      <c r="I19" s="108">
        <v>111122615341</v>
      </c>
      <c r="J19" s="108">
        <v>101094471421</v>
      </c>
      <c r="K19" s="108">
        <v>121815719842</v>
      </c>
      <c r="L19" s="108">
        <v>115200897876</v>
      </c>
      <c r="M19" s="109" t="s">
        <v>232</v>
      </c>
      <c r="N19" s="107">
        <v>260</v>
      </c>
      <c r="O19" s="110">
        <f t="shared" si="25"/>
        <v>18492.10878856184</v>
      </c>
      <c r="P19" s="110">
        <f t="shared" si="26"/>
        <v>19506.269806376986</v>
      </c>
      <c r="Q19" s="110">
        <f t="shared" si="27"/>
        <v>19442.216084982894</v>
      </c>
      <c r="R19" s="110">
        <f t="shared" si="20"/>
        <v>20820.126094798048</v>
      </c>
      <c r="S19" s="110">
        <f t="shared" si="21"/>
        <v>22309.028726898949</v>
      </c>
      <c r="T19" s="110">
        <f t="shared" si="5"/>
        <v>19867.055797627119</v>
      </c>
      <c r="U19" s="110">
        <f t="shared" si="6"/>
        <v>18203.963026937203</v>
      </c>
      <c r="V19" s="110">
        <f t="shared" si="7"/>
        <v>16115.665382390975</v>
      </c>
      <c r="W19" s="110">
        <f t="shared" si="8"/>
        <v>18941.646861931193</v>
      </c>
      <c r="X19" s="110">
        <f t="shared" si="8"/>
        <v>17484.765890523147</v>
      </c>
      <c r="Y19" s="109" t="s">
        <v>232</v>
      </c>
      <c r="Z19" s="107">
        <v>260</v>
      </c>
      <c r="AA19" s="110">
        <f t="shared" si="28"/>
        <v>4445.2184587889033</v>
      </c>
      <c r="AB19" s="110">
        <f t="shared" si="29"/>
        <v>4746.0510477802882</v>
      </c>
      <c r="AC19" s="110">
        <f t="shared" si="30"/>
        <v>4742.0039231665596</v>
      </c>
      <c r="AD19" s="110">
        <f t="shared" si="22"/>
        <v>5179.1358444771267</v>
      </c>
      <c r="AE19" s="110">
        <f t="shared" si="23"/>
        <v>5662.1900322078554</v>
      </c>
      <c r="AF19" s="110">
        <f t="shared" si="14"/>
        <v>5068.1264789865099</v>
      </c>
      <c r="AG19" s="110">
        <f t="shared" si="15"/>
        <v>4740.61537159823</v>
      </c>
      <c r="AH19" s="111">
        <f t="shared" si="16"/>
        <v>4274.7123030214789</v>
      </c>
      <c r="AI19" s="111">
        <f t="shared" si="17"/>
        <v>5218.0845349672709</v>
      </c>
      <c r="AJ19" s="111">
        <f t="shared" si="17"/>
        <v>4830.0458261113663</v>
      </c>
    </row>
    <row r="20" spans="1:36" s="6" customFormat="1" ht="11.1" customHeight="1">
      <c r="A20" s="106" t="s">
        <v>233</v>
      </c>
      <c r="B20" s="107">
        <v>270</v>
      </c>
      <c r="C20" s="108">
        <v>650049700</v>
      </c>
      <c r="D20" s="108">
        <v>673761100</v>
      </c>
      <c r="E20" s="108">
        <v>1511695700</v>
      </c>
      <c r="F20" s="108">
        <v>874617000</v>
      </c>
      <c r="G20" s="108">
        <v>576547600</v>
      </c>
      <c r="H20" s="108">
        <v>258317000</v>
      </c>
      <c r="I20" s="108">
        <v>275612200</v>
      </c>
      <c r="J20" s="108">
        <v>107900000</v>
      </c>
      <c r="K20" s="108">
        <v>736821000</v>
      </c>
      <c r="L20" s="108">
        <v>223764000</v>
      </c>
      <c r="M20" s="109" t="s">
        <v>233</v>
      </c>
      <c r="N20" s="107">
        <v>270</v>
      </c>
      <c r="O20" s="110">
        <f t="shared" si="25"/>
        <v>125.9788437615492</v>
      </c>
      <c r="P20" s="110">
        <f t="shared" si="26"/>
        <v>127.42796632288002</v>
      </c>
      <c r="Q20" s="110">
        <f t="shared" si="27"/>
        <v>278.95866576294407</v>
      </c>
      <c r="R20" s="110">
        <f t="shared" si="20"/>
        <v>157.09751370086062</v>
      </c>
      <c r="S20" s="110">
        <f t="shared" si="21"/>
        <v>100.59842835130434</v>
      </c>
      <c r="T20" s="110">
        <f t="shared" si="5"/>
        <v>43.721317707305467</v>
      </c>
      <c r="U20" s="110">
        <f t="shared" si="6"/>
        <v>45.150433898415038</v>
      </c>
      <c r="V20" s="110">
        <f t="shared" si="7"/>
        <v>17.20054786694077</v>
      </c>
      <c r="W20" s="110">
        <f t="shared" si="8"/>
        <v>114.57144612006802</v>
      </c>
      <c r="X20" s="110">
        <f t="shared" si="8"/>
        <v>33.962071710051418</v>
      </c>
      <c r="Y20" s="109" t="s">
        <v>233</v>
      </c>
      <c r="Z20" s="107">
        <v>270</v>
      </c>
      <c r="AA20" s="110">
        <f t="shared" si="28"/>
        <v>30.283375904218556</v>
      </c>
      <c r="AB20" s="110">
        <f t="shared" si="29"/>
        <v>31.004371368097328</v>
      </c>
      <c r="AC20" s="110">
        <f t="shared" si="30"/>
        <v>68.038698966571729</v>
      </c>
      <c r="AD20" s="110">
        <f t="shared" si="22"/>
        <v>39.078983507676774</v>
      </c>
      <c r="AE20" s="110">
        <f t="shared" si="23"/>
        <v>25.532596028249831</v>
      </c>
      <c r="AF20" s="110">
        <f t="shared" si="14"/>
        <v>11.15339737431262</v>
      </c>
      <c r="AG20" s="110">
        <f t="shared" si="15"/>
        <v>11.757925494378917</v>
      </c>
      <c r="AH20" s="111">
        <f t="shared" si="16"/>
        <v>4.5624795403025917</v>
      </c>
      <c r="AI20" s="111">
        <f t="shared" si="17"/>
        <v>31.562381851258408</v>
      </c>
      <c r="AJ20" s="111">
        <f t="shared" si="17"/>
        <v>9.3817877652075747</v>
      </c>
    </row>
    <row r="21" spans="1:36" s="6" customFormat="1" ht="11.1" customHeight="1">
      <c r="A21" s="106" t="s">
        <v>234</v>
      </c>
      <c r="B21" s="107">
        <v>280</v>
      </c>
      <c r="C21" s="108">
        <v>12513571133</v>
      </c>
      <c r="D21" s="108">
        <v>12528918960</v>
      </c>
      <c r="E21" s="108">
        <v>13371348720</v>
      </c>
      <c r="F21" s="108">
        <v>13496613770</v>
      </c>
      <c r="G21" s="108">
        <v>12902835960</v>
      </c>
      <c r="H21" s="108">
        <v>15418351210</v>
      </c>
      <c r="I21" s="108">
        <v>13041195600</v>
      </c>
      <c r="J21" s="108">
        <v>15627598520</v>
      </c>
      <c r="K21" s="108">
        <v>12196034600</v>
      </c>
      <c r="L21" s="108">
        <v>13374675300</v>
      </c>
      <c r="M21" s="109" t="s">
        <v>234</v>
      </c>
      <c r="N21" s="107">
        <v>280</v>
      </c>
      <c r="O21" s="110">
        <f t="shared" si="25"/>
        <v>2425.1149145415175</v>
      </c>
      <c r="P21" s="110">
        <f t="shared" si="26"/>
        <v>2369.5856933518025</v>
      </c>
      <c r="Q21" s="110">
        <f t="shared" si="27"/>
        <v>2467.4632588967806</v>
      </c>
      <c r="R21" s="110">
        <f t="shared" si="20"/>
        <v>2424.2433735541372</v>
      </c>
      <c r="S21" s="110">
        <f t="shared" si="21"/>
        <v>2251.3405985051245</v>
      </c>
      <c r="T21" s="110">
        <f t="shared" si="5"/>
        <v>2609.6255057747949</v>
      </c>
      <c r="U21" s="110">
        <f t="shared" si="6"/>
        <v>2136.3917848850706</v>
      </c>
      <c r="V21" s="110">
        <f t="shared" si="7"/>
        <v>2491.2257311269022</v>
      </c>
      <c r="W21" s="110">
        <f t="shared" si="8"/>
        <v>1896.4135401303508</v>
      </c>
      <c r="X21" s="110">
        <f t="shared" si="8"/>
        <v>2029.9587138112181</v>
      </c>
      <c r="Y21" s="109" t="s">
        <v>234</v>
      </c>
      <c r="Z21" s="107">
        <v>280</v>
      </c>
      <c r="AA21" s="110">
        <f t="shared" si="28"/>
        <v>582.96031599555704</v>
      </c>
      <c r="AB21" s="110">
        <f t="shared" si="29"/>
        <v>576.54153122914897</v>
      </c>
      <c r="AC21" s="110">
        <f t="shared" si="30"/>
        <v>601.82030704799536</v>
      </c>
      <c r="AD21" s="110">
        <f t="shared" si="22"/>
        <v>603.04561531197453</v>
      </c>
      <c r="AE21" s="110">
        <f t="shared" si="23"/>
        <v>571.40624327541229</v>
      </c>
      <c r="AF21" s="110">
        <f t="shared" si="14"/>
        <v>665.72079228948849</v>
      </c>
      <c r="AG21" s="110">
        <f t="shared" si="15"/>
        <v>556.35202731382049</v>
      </c>
      <c r="AH21" s="111">
        <f t="shared" si="16"/>
        <v>660.80258120076985</v>
      </c>
      <c r="AI21" s="111">
        <f t="shared" si="17"/>
        <v>522.4279724877</v>
      </c>
      <c r="AJ21" s="111">
        <f t="shared" si="17"/>
        <v>560.76207563845799</v>
      </c>
    </row>
    <row r="22" spans="1:36" s="6" customFormat="1" ht="11.1" customHeight="1">
      <c r="A22" s="4" t="s">
        <v>235</v>
      </c>
      <c r="B22" s="3">
        <v>290</v>
      </c>
      <c r="C22" s="5">
        <v>583883135099</v>
      </c>
      <c r="D22" s="5">
        <v>625202627253</v>
      </c>
      <c r="E22" s="5">
        <v>703790072681</v>
      </c>
      <c r="F22" s="5">
        <v>779900791067</v>
      </c>
      <c r="G22" s="5">
        <v>859936383345</v>
      </c>
      <c r="H22" s="5">
        <v>922066639983</v>
      </c>
      <c r="I22" s="5">
        <v>979095031279</v>
      </c>
      <c r="J22" s="5">
        <v>966834095650</v>
      </c>
      <c r="K22" s="5">
        <v>973994052940</v>
      </c>
      <c r="L22" s="5">
        <v>969079885823</v>
      </c>
      <c r="M22" s="109" t="s">
        <v>235</v>
      </c>
      <c r="N22" s="107">
        <v>290</v>
      </c>
      <c r="O22" s="110">
        <f t="shared" si="25"/>
        <v>113155.84370185916</v>
      </c>
      <c r="P22" s="110">
        <f t="shared" si="26"/>
        <v>118244.13628298132</v>
      </c>
      <c r="Q22" s="110">
        <f t="shared" si="27"/>
        <v>129872.92326907934</v>
      </c>
      <c r="R22" s="110">
        <f t="shared" si="20"/>
        <v>140084.71732193642</v>
      </c>
      <c r="S22" s="110">
        <f t="shared" si="21"/>
        <v>150045.28445979441</v>
      </c>
      <c r="T22" s="110">
        <f t="shared" si="5"/>
        <v>156063.93893551099</v>
      </c>
      <c r="U22" s="110">
        <f t="shared" si="6"/>
        <v>160394.08084993731</v>
      </c>
      <c r="V22" s="110">
        <f t="shared" si="7"/>
        <v>154124.89473232822</v>
      </c>
      <c r="W22" s="110">
        <f t="shared" si="8"/>
        <v>151450.49768896637</v>
      </c>
      <c r="X22" s="110">
        <f t="shared" si="8"/>
        <v>147083.35824837402</v>
      </c>
      <c r="Y22" s="109" t="s">
        <v>235</v>
      </c>
      <c r="Z22" s="107">
        <v>290</v>
      </c>
      <c r="AA22" s="110">
        <f t="shared" si="28"/>
        <v>27200.923966793067</v>
      </c>
      <c r="AB22" s="110">
        <f t="shared" si="29"/>
        <v>28769.862842574526</v>
      </c>
      <c r="AC22" s="110">
        <f t="shared" si="30"/>
        <v>31676.32274855594</v>
      </c>
      <c r="AD22" s="110">
        <f t="shared" si="22"/>
        <v>34846.944607446872</v>
      </c>
      <c r="AE22" s="110">
        <f t="shared" si="23"/>
        <v>38082.559507562029</v>
      </c>
      <c r="AF22" s="110">
        <f t="shared" si="14"/>
        <v>39812.229320283419</v>
      </c>
      <c r="AG22" s="110">
        <f t="shared" si="15"/>
        <v>41769.291888004511</v>
      </c>
      <c r="AH22" s="111">
        <f t="shared" si="16"/>
        <v>40881.934942262124</v>
      </c>
      <c r="AI22" s="111">
        <f t="shared" si="17"/>
        <v>41721.900189797896</v>
      </c>
      <c r="AJ22" s="111">
        <f t="shared" si="17"/>
        <v>40630.761947064646</v>
      </c>
    </row>
    <row r="23" spans="1:36" s="6" customFormat="1" ht="11.1" customHeight="1">
      <c r="A23" s="128"/>
      <c r="B23" s="107">
        <v>310</v>
      </c>
      <c r="C23" s="108">
        <v>1952232000</v>
      </c>
      <c r="D23" s="108">
        <v>8029000000</v>
      </c>
      <c r="E23" s="108">
        <v>8165048100</v>
      </c>
      <c r="F23" s="116" t="s">
        <v>223</v>
      </c>
      <c r="G23" s="116" t="s">
        <v>223</v>
      </c>
      <c r="H23" s="116" t="s">
        <v>223</v>
      </c>
      <c r="I23" s="116" t="s">
        <v>223</v>
      </c>
      <c r="J23" s="116" t="s">
        <v>223</v>
      </c>
      <c r="K23" s="116" t="s">
        <v>223</v>
      </c>
      <c r="L23" s="116" t="s">
        <v>223</v>
      </c>
      <c r="M23" s="129"/>
      <c r="N23" s="107">
        <v>310</v>
      </c>
      <c r="O23" s="110">
        <f t="shared" si="25"/>
        <v>378.3401947794095</v>
      </c>
      <c r="P23" s="110">
        <f t="shared" si="26"/>
        <v>1518.519162959102</v>
      </c>
      <c r="Q23" s="110">
        <f t="shared" si="27"/>
        <v>1506.7258072284399</v>
      </c>
      <c r="R23" s="118" t="s">
        <v>223</v>
      </c>
      <c r="S23" s="118" t="s">
        <v>223</v>
      </c>
      <c r="T23" s="118" t="s">
        <v>223</v>
      </c>
      <c r="U23" s="118" t="s">
        <v>223</v>
      </c>
      <c r="V23" s="118" t="s">
        <v>223</v>
      </c>
      <c r="W23" s="118" t="s">
        <v>223</v>
      </c>
      <c r="X23" s="118" t="s">
        <v>223</v>
      </c>
      <c r="Y23" s="129"/>
      <c r="Z23" s="107">
        <v>310</v>
      </c>
      <c r="AA23" s="110">
        <f t="shared" si="28"/>
        <v>90.947162206588814</v>
      </c>
      <c r="AB23" s="110">
        <f t="shared" si="29"/>
        <v>369.46938271510993</v>
      </c>
      <c r="AC23" s="110">
        <f t="shared" si="30"/>
        <v>367.49409932400977</v>
      </c>
      <c r="AD23" s="118" t="s">
        <v>223</v>
      </c>
      <c r="AE23" s="118" t="s">
        <v>223</v>
      </c>
      <c r="AF23" s="118" t="s">
        <v>223</v>
      </c>
      <c r="AG23" s="118" t="s">
        <v>223</v>
      </c>
      <c r="AH23" s="118" t="s">
        <v>223</v>
      </c>
      <c r="AI23" s="118" t="s">
        <v>223</v>
      </c>
      <c r="AJ23" s="118" t="s">
        <v>223</v>
      </c>
    </row>
    <row r="24" spans="1:36" s="6" customFormat="1" ht="11.1" customHeight="1">
      <c r="A24" s="106" t="s">
        <v>236</v>
      </c>
      <c r="B24" s="107">
        <v>320</v>
      </c>
      <c r="C24" s="108">
        <v>25510292498</v>
      </c>
      <c r="D24" s="108">
        <v>27512213125</v>
      </c>
      <c r="E24" s="108">
        <v>38508181608</v>
      </c>
      <c r="F24" s="108">
        <v>44475905000</v>
      </c>
      <c r="G24" s="108">
        <v>46781505156</v>
      </c>
      <c r="H24" s="108">
        <v>49315578600</v>
      </c>
      <c r="I24" s="108">
        <v>54204045280</v>
      </c>
      <c r="J24" s="108">
        <v>41429612400</v>
      </c>
      <c r="K24" s="108">
        <v>47506261000</v>
      </c>
      <c r="L24" s="108">
        <v>52852166200</v>
      </c>
      <c r="M24" s="109" t="s">
        <v>236</v>
      </c>
      <c r="N24" s="107">
        <v>320</v>
      </c>
      <c r="O24" s="110">
        <f t="shared" si="25"/>
        <v>4943.8637582895008</v>
      </c>
      <c r="P24" s="110">
        <f t="shared" si="26"/>
        <v>5203.3656552157699</v>
      </c>
      <c r="Q24" s="110">
        <f t="shared" si="27"/>
        <v>7106.0537926547131</v>
      </c>
      <c r="R24" s="110">
        <f>+F24/$F$349</f>
        <v>7988.7014488578143</v>
      </c>
      <c r="S24" s="110">
        <f>+G24/$G$349</f>
        <v>8162.6320092253272</v>
      </c>
      <c r="T24" s="110">
        <f>+H24/$H$349</f>
        <v>8346.8841767680588</v>
      </c>
      <c r="U24" s="110">
        <f>+I24/$I$349</f>
        <v>8879.6365452666305</v>
      </c>
      <c r="V24" s="110">
        <f>+J24/$J$349</f>
        <v>6604.374709870277</v>
      </c>
      <c r="W24" s="110">
        <f t="shared" ref="W24:X27" si="32">+K24/K$349</f>
        <v>7386.9515425420668</v>
      </c>
      <c r="X24" s="110">
        <f t="shared" si="32"/>
        <v>8021.7061659424917</v>
      </c>
      <c r="Y24" s="109" t="s">
        <v>236</v>
      </c>
      <c r="Z24" s="107">
        <v>320</v>
      </c>
      <c r="AA24" s="110">
        <f t="shared" si="28"/>
        <v>1188.4287880503607</v>
      </c>
      <c r="AB24" s="110">
        <f t="shared" si="29"/>
        <v>1266.0257068651508</v>
      </c>
      <c r="AC24" s="110">
        <f t="shared" si="30"/>
        <v>1733.1838518670033</v>
      </c>
      <c r="AD24" s="110">
        <f>+R24/$R$350</f>
        <v>1987.239166382541</v>
      </c>
      <c r="AE24" s="110">
        <f>+S24/$S$350</f>
        <v>2071.7340124937377</v>
      </c>
      <c r="AF24" s="110">
        <f>+T24/$T$350</f>
        <v>2129.3071879510353</v>
      </c>
      <c r="AG24" s="110">
        <f>+U24/$U$350</f>
        <v>2312.4053503298519</v>
      </c>
      <c r="AH24" s="111">
        <f>+V24/$V$350</f>
        <v>1751.8235304695695</v>
      </c>
      <c r="AI24" s="111">
        <f t="shared" ref="AI24:AJ27" si="33">+W24/W$350</f>
        <v>2034.9728767333518</v>
      </c>
      <c r="AJ24" s="111">
        <f t="shared" si="33"/>
        <v>2215.9409298183677</v>
      </c>
    </row>
    <row r="25" spans="1:36" s="7" customFormat="1" ht="11.1" customHeight="1">
      <c r="A25" s="104" t="s">
        <v>237</v>
      </c>
      <c r="B25" s="101">
        <v>330</v>
      </c>
      <c r="C25" s="102">
        <f>+C26+C27+C29+C30+C31</f>
        <v>164548334147</v>
      </c>
      <c r="D25" s="102">
        <f>+D26+D27+D29+D30+D31</f>
        <v>173266872951</v>
      </c>
      <c r="E25" s="102">
        <f>+E26+E27+E29+E30+E31</f>
        <v>236979227944</v>
      </c>
      <c r="F25" s="102">
        <f t="shared" ref="F25:L25" si="34">+F26+F27+F33</f>
        <v>289939350354</v>
      </c>
      <c r="G25" s="102">
        <f t="shared" si="34"/>
        <v>327808374626</v>
      </c>
      <c r="H25" s="102">
        <f t="shared" si="34"/>
        <v>350318176505</v>
      </c>
      <c r="I25" s="122">
        <f t="shared" si="34"/>
        <v>394651623003</v>
      </c>
      <c r="J25" s="122">
        <f t="shared" si="34"/>
        <v>424676234528</v>
      </c>
      <c r="K25" s="122">
        <f t="shared" si="34"/>
        <v>430166422833</v>
      </c>
      <c r="L25" s="122">
        <f t="shared" si="34"/>
        <v>458389523900</v>
      </c>
      <c r="M25" s="105" t="s">
        <v>237</v>
      </c>
      <c r="N25" s="101">
        <v>330</v>
      </c>
      <c r="O25" s="99">
        <f t="shared" si="25"/>
        <v>31889.267664807943</v>
      </c>
      <c r="P25" s="99">
        <f t="shared" si="26"/>
        <v>32769.842680544723</v>
      </c>
      <c r="Q25" s="99">
        <f t="shared" si="27"/>
        <v>43730.632587491535</v>
      </c>
      <c r="R25" s="99">
        <f>+F25/$F$349</f>
        <v>52078.511010712275</v>
      </c>
      <c r="S25" s="99">
        <f>+G25/$G$349</f>
        <v>57197.371540131622</v>
      </c>
      <c r="T25" s="99">
        <f>+H25/$H$349</f>
        <v>59292.931915510853</v>
      </c>
      <c r="U25" s="99">
        <f>+I25/$I$349</f>
        <v>64651.318110370885</v>
      </c>
      <c r="V25" s="99">
        <f>+J25/$J$349</f>
        <v>67698.460611223622</v>
      </c>
      <c r="W25" s="99">
        <f t="shared" si="32"/>
        <v>66888.415417412718</v>
      </c>
      <c r="X25" s="99">
        <f t="shared" si="32"/>
        <v>69572.665316262341</v>
      </c>
      <c r="Y25" s="105" t="s">
        <v>237</v>
      </c>
      <c r="Z25" s="101">
        <v>330</v>
      </c>
      <c r="AA25" s="99">
        <f t="shared" si="28"/>
        <v>7665.6893425019089</v>
      </c>
      <c r="AB25" s="99">
        <f t="shared" si="29"/>
        <v>7973.1977324926329</v>
      </c>
      <c r="AC25" s="99">
        <f t="shared" si="30"/>
        <v>10666.007948168668</v>
      </c>
      <c r="AD25" s="99">
        <f>+R25/$R$350</f>
        <v>12954.853485251811</v>
      </c>
      <c r="AE25" s="99">
        <f>+S25/$S$350</f>
        <v>14517.099375667925</v>
      </c>
      <c r="AF25" s="99">
        <f>+T25/$T$350</f>
        <v>15125.74793763032</v>
      </c>
      <c r="AG25" s="99">
        <f>+U25/$U$350</f>
        <v>16836.280757909084</v>
      </c>
      <c r="AH25" s="124">
        <f>+V25/$V$350</f>
        <v>17957.151355762235</v>
      </c>
      <c r="AI25" s="99">
        <f t="shared" si="33"/>
        <v>18426.560721050337</v>
      </c>
      <c r="AJ25" s="99">
        <f t="shared" si="33"/>
        <v>19218.968319409487</v>
      </c>
    </row>
    <row r="26" spans="1:36" s="6" customFormat="1" ht="11.1" customHeight="1">
      <c r="A26" s="106" t="s">
        <v>238</v>
      </c>
      <c r="B26" s="107">
        <v>340</v>
      </c>
      <c r="C26" s="108">
        <v>118533680900</v>
      </c>
      <c r="D26" s="108">
        <v>131832687694</v>
      </c>
      <c r="E26" s="108">
        <v>172503823663</v>
      </c>
      <c r="F26" s="108">
        <v>191473278000</v>
      </c>
      <c r="G26" s="108">
        <v>227773030398</v>
      </c>
      <c r="H26" s="108">
        <v>235096308475</v>
      </c>
      <c r="I26" s="117">
        <v>264116490171</v>
      </c>
      <c r="J26" s="117">
        <v>287738270077</v>
      </c>
      <c r="K26" s="117">
        <v>287850304710</v>
      </c>
      <c r="L26" s="117">
        <v>314548508179</v>
      </c>
      <c r="M26" s="109" t="s">
        <v>238</v>
      </c>
      <c r="N26" s="107">
        <v>340</v>
      </c>
      <c r="O26" s="110">
        <f t="shared" si="25"/>
        <v>22971.68365216141</v>
      </c>
      <c r="P26" s="110">
        <f t="shared" si="26"/>
        <v>24933.424158393522</v>
      </c>
      <c r="Q26" s="110">
        <f t="shared" si="27"/>
        <v>31832.753435785165</v>
      </c>
      <c r="R26" s="110">
        <f>+F26/$F$349</f>
        <v>34392.169274040745</v>
      </c>
      <c r="S26" s="110">
        <f>+G26/$G$349</f>
        <v>39742.787722735586</v>
      </c>
      <c r="T26" s="110">
        <f>+H26/$H$349</f>
        <v>39791.110901141488</v>
      </c>
      <c r="U26" s="110">
        <f>+I26/$I$349</f>
        <v>43267.221592321097</v>
      </c>
      <c r="V26" s="110">
        <f>+J26/$J$349</f>
        <v>45868.91462103957</v>
      </c>
      <c r="W26" s="110">
        <f t="shared" si="32"/>
        <v>44759.074017606617</v>
      </c>
      <c r="X26" s="110">
        <f t="shared" si="32"/>
        <v>47741.008343902024</v>
      </c>
      <c r="Y26" s="109" t="s">
        <v>238</v>
      </c>
      <c r="Z26" s="107">
        <v>340</v>
      </c>
      <c r="AA26" s="110">
        <f t="shared" si="28"/>
        <v>5522.0393394618768</v>
      </c>
      <c r="AB26" s="110">
        <f t="shared" si="29"/>
        <v>6066.5265592198348</v>
      </c>
      <c r="AC26" s="110">
        <f t="shared" si="30"/>
        <v>7764.0862038500409</v>
      </c>
      <c r="AD26" s="110">
        <f>+R26/$R$350</f>
        <v>8555.2659885673511</v>
      </c>
      <c r="AE26" s="110">
        <f>+S26/$S$350</f>
        <v>10087.001960085174</v>
      </c>
      <c r="AF26" s="110">
        <f>+T26/$T$350</f>
        <v>10150.793597229971</v>
      </c>
      <c r="AG26" s="110">
        <f>+U26/$U$350</f>
        <v>11267.505623000287</v>
      </c>
      <c r="AH26" s="111">
        <f>+V26/$V$350</f>
        <v>12166.820854387153</v>
      </c>
      <c r="AI26" s="111">
        <f t="shared" si="33"/>
        <v>12330.32342082827</v>
      </c>
      <c r="AJ26" s="111">
        <f t="shared" si="33"/>
        <v>13188.123851906636</v>
      </c>
    </row>
    <row r="27" spans="1:36" s="6" customFormat="1" ht="11.1" customHeight="1">
      <c r="A27" s="106" t="s">
        <v>239</v>
      </c>
      <c r="B27" s="107">
        <v>350</v>
      </c>
      <c r="C27" s="108">
        <v>21058668985</v>
      </c>
      <c r="D27" s="108">
        <v>21304344455</v>
      </c>
      <c r="E27" s="108">
        <v>37610451457</v>
      </c>
      <c r="F27" s="108">
        <v>61778873243</v>
      </c>
      <c r="G27" s="108">
        <v>55424268894</v>
      </c>
      <c r="H27" s="108">
        <v>58301034269</v>
      </c>
      <c r="I27" s="117">
        <v>58996818751</v>
      </c>
      <c r="J27" s="117">
        <v>54721690272</v>
      </c>
      <c r="K27" s="117">
        <v>64511346195</v>
      </c>
      <c r="L27" s="117">
        <v>61984355962</v>
      </c>
      <c r="M27" s="109" t="s">
        <v>239</v>
      </c>
      <c r="N27" s="107">
        <v>350</v>
      </c>
      <c r="O27" s="110">
        <f t="shared" si="25"/>
        <v>4081.1445184691215</v>
      </c>
      <c r="P27" s="110">
        <f t="shared" si="26"/>
        <v>4029.2757889150562</v>
      </c>
      <c r="Q27" s="110">
        <f t="shared" si="27"/>
        <v>6940.3924064788271</v>
      </c>
      <c r="R27" s="110">
        <f>+F27/$F$349</f>
        <v>11096.637025939266</v>
      </c>
      <c r="S27" s="110">
        <f>+G27/$G$349</f>
        <v>9670.6574500639399</v>
      </c>
      <c r="T27" s="110">
        <f>+H27/$H$349</f>
        <v>9867.7130887221992</v>
      </c>
      <c r="U27" s="110">
        <f>+I27/$I$349</f>
        <v>9664.7824923345124</v>
      </c>
      <c r="V27" s="110">
        <f>+J27/$J$349</f>
        <v>8723.2905735258864</v>
      </c>
      <c r="W27" s="110">
        <f t="shared" si="32"/>
        <v>10031.144911333278</v>
      </c>
      <c r="X27" s="110">
        <f t="shared" si="32"/>
        <v>9407.7561273609554</v>
      </c>
      <c r="Y27" s="109" t="s">
        <v>239</v>
      </c>
      <c r="Z27" s="107">
        <v>350</v>
      </c>
      <c r="AA27" s="110">
        <f t="shared" si="28"/>
        <v>981.04435540123109</v>
      </c>
      <c r="AB27" s="110">
        <f t="shared" si="29"/>
        <v>980.35907272872407</v>
      </c>
      <c r="AC27" s="110">
        <f t="shared" si="30"/>
        <v>1692.7786357265434</v>
      </c>
      <c r="AD27" s="110">
        <f>+R27/$R$350</f>
        <v>2760.3574691391213</v>
      </c>
      <c r="AE27" s="110">
        <f>+S27/$S$350</f>
        <v>2454.4815863106446</v>
      </c>
      <c r="AF27" s="110">
        <f>+T27/$T$350</f>
        <v>2517.2737471230103</v>
      </c>
      <c r="AG27" s="110">
        <f>+U27/$U$350</f>
        <v>2516.8704407121127</v>
      </c>
      <c r="AH27" s="111">
        <f>+V27/$V$350</f>
        <v>2313.8701786540814</v>
      </c>
      <c r="AI27" s="111">
        <f t="shared" si="33"/>
        <v>2763.4008020201868</v>
      </c>
      <c r="AJ27" s="111">
        <f t="shared" si="33"/>
        <v>2598.8276594919766</v>
      </c>
    </row>
    <row r="28" spans="1:36" s="6" customFormat="1" ht="11.1" customHeight="1">
      <c r="A28" s="130" t="s">
        <v>240</v>
      </c>
      <c r="B28" s="107"/>
      <c r="C28" s="108"/>
      <c r="D28" s="108"/>
      <c r="E28" s="108"/>
      <c r="F28" s="108"/>
      <c r="G28" s="108"/>
      <c r="H28" s="108"/>
      <c r="I28" s="117"/>
      <c r="J28" s="117"/>
      <c r="K28" s="117"/>
      <c r="L28" s="117"/>
      <c r="M28" s="131" t="s">
        <v>240</v>
      </c>
      <c r="N28" s="107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31" t="s">
        <v>240</v>
      </c>
      <c r="Z28" s="107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</row>
    <row r="29" spans="1:36" s="6" customFormat="1" ht="11.1" customHeight="1">
      <c r="A29" s="106" t="s">
        <v>241</v>
      </c>
      <c r="B29" s="107">
        <v>360</v>
      </c>
      <c r="C29" s="108">
        <v>5682226380</v>
      </c>
      <c r="D29" s="108">
        <v>3981811494</v>
      </c>
      <c r="E29" s="108">
        <v>3796607025</v>
      </c>
      <c r="F29" s="116" t="s">
        <v>223</v>
      </c>
      <c r="G29" s="116" t="s">
        <v>223</v>
      </c>
      <c r="H29" s="116" t="s">
        <v>223</v>
      </c>
      <c r="I29" s="132" t="s">
        <v>223</v>
      </c>
      <c r="J29" s="132" t="s">
        <v>223</v>
      </c>
      <c r="K29" s="132" t="s">
        <v>223</v>
      </c>
      <c r="L29" s="132" t="s">
        <v>223</v>
      </c>
      <c r="M29" s="109" t="s">
        <v>241</v>
      </c>
      <c r="N29" s="107">
        <v>360</v>
      </c>
      <c r="O29" s="110">
        <f>+C29/$C$349</f>
        <v>1101.2085835033433</v>
      </c>
      <c r="P29" s="110">
        <f>+D29/$D$349</f>
        <v>753.07722716774333</v>
      </c>
      <c r="Q29" s="110">
        <f>+E29/$E$349</f>
        <v>700.60160263750197</v>
      </c>
      <c r="R29" s="118" t="s">
        <v>223</v>
      </c>
      <c r="S29" s="118" t="s">
        <v>223</v>
      </c>
      <c r="T29" s="118" t="s">
        <v>223</v>
      </c>
      <c r="U29" s="118" t="s">
        <v>223</v>
      </c>
      <c r="V29" s="118" t="s">
        <v>223</v>
      </c>
      <c r="W29" s="118" t="s">
        <v>223</v>
      </c>
      <c r="X29" s="118" t="s">
        <v>223</v>
      </c>
      <c r="Y29" s="109" t="s">
        <v>241</v>
      </c>
      <c r="Z29" s="107">
        <v>360</v>
      </c>
      <c r="AA29" s="110">
        <f>+O29/$O$350</f>
        <v>264.71360180368828</v>
      </c>
      <c r="AB29" s="110">
        <f>+P29/$P$350</f>
        <v>183.23046889726115</v>
      </c>
      <c r="AC29" s="110">
        <f>+Q29/$Q$350</f>
        <v>170.87843966768341</v>
      </c>
      <c r="AD29" s="118" t="s">
        <v>223</v>
      </c>
      <c r="AE29" s="118" t="s">
        <v>223</v>
      </c>
      <c r="AF29" s="118" t="s">
        <v>223</v>
      </c>
      <c r="AG29" s="118" t="s">
        <v>223</v>
      </c>
      <c r="AH29" s="118" t="s">
        <v>223</v>
      </c>
      <c r="AI29" s="118" t="s">
        <v>223</v>
      </c>
      <c r="AJ29" s="118" t="s">
        <v>223</v>
      </c>
    </row>
    <row r="30" spans="1:36" s="6" customFormat="1" ht="11.1" customHeight="1">
      <c r="A30" s="106" t="s">
        <v>242</v>
      </c>
      <c r="B30" s="107">
        <v>370</v>
      </c>
      <c r="C30" s="108">
        <v>0</v>
      </c>
      <c r="D30" s="108">
        <v>42226000</v>
      </c>
      <c r="E30" s="108">
        <v>329817500</v>
      </c>
      <c r="F30" s="116" t="s">
        <v>223</v>
      </c>
      <c r="G30" s="116" t="s">
        <v>223</v>
      </c>
      <c r="H30" s="116" t="s">
        <v>223</v>
      </c>
      <c r="I30" s="132" t="s">
        <v>223</v>
      </c>
      <c r="J30" s="132" t="s">
        <v>223</v>
      </c>
      <c r="K30" s="132" t="s">
        <v>223</v>
      </c>
      <c r="L30" s="132" t="s">
        <v>223</v>
      </c>
      <c r="M30" s="109" t="s">
        <v>242</v>
      </c>
      <c r="N30" s="107">
        <v>370</v>
      </c>
      <c r="O30" s="110">
        <f>+C30/$C$349</f>
        <v>0</v>
      </c>
      <c r="P30" s="110">
        <f>+D30/$D$349</f>
        <v>7.9861738915320757</v>
      </c>
      <c r="Q30" s="110">
        <f>+E30/$E$349</f>
        <v>60.86241413881762</v>
      </c>
      <c r="R30" s="118" t="s">
        <v>223</v>
      </c>
      <c r="S30" s="118" t="s">
        <v>223</v>
      </c>
      <c r="T30" s="118" t="s">
        <v>223</v>
      </c>
      <c r="U30" s="118" t="s">
        <v>223</v>
      </c>
      <c r="V30" s="118" t="s">
        <v>223</v>
      </c>
      <c r="W30" s="118" t="s">
        <v>223</v>
      </c>
      <c r="X30" s="118" t="s">
        <v>223</v>
      </c>
      <c r="Y30" s="109" t="s">
        <v>242</v>
      </c>
      <c r="Z30" s="107">
        <v>370</v>
      </c>
      <c r="AA30" s="110">
        <f>+O30/$O$350</f>
        <v>0</v>
      </c>
      <c r="AB30" s="110">
        <f>+P30/$P$350</f>
        <v>1.9431080028058576</v>
      </c>
      <c r="AC30" s="110">
        <f>+Q30/$Q$350</f>
        <v>14.844491253370153</v>
      </c>
      <c r="AD30" s="118" t="s">
        <v>223</v>
      </c>
      <c r="AE30" s="118" t="s">
        <v>223</v>
      </c>
      <c r="AF30" s="118" t="s">
        <v>223</v>
      </c>
      <c r="AG30" s="118" t="s">
        <v>223</v>
      </c>
      <c r="AH30" s="118" t="s">
        <v>223</v>
      </c>
      <c r="AI30" s="118" t="s">
        <v>223</v>
      </c>
      <c r="AJ30" s="118" t="s">
        <v>223</v>
      </c>
    </row>
    <row r="31" spans="1:36" s="6" customFormat="1" ht="11.1" customHeight="1">
      <c r="A31" s="106" t="s">
        <v>243</v>
      </c>
      <c r="B31" s="107">
        <v>380</v>
      </c>
      <c r="C31" s="108">
        <v>19273757882</v>
      </c>
      <c r="D31" s="108">
        <v>16105803308</v>
      </c>
      <c r="E31" s="108">
        <v>22738528299</v>
      </c>
      <c r="F31" s="116" t="s">
        <v>223</v>
      </c>
      <c r="G31" s="116" t="s">
        <v>223</v>
      </c>
      <c r="H31" s="116" t="s">
        <v>223</v>
      </c>
      <c r="I31" s="132" t="s">
        <v>223</v>
      </c>
      <c r="J31" s="132" t="s">
        <v>223</v>
      </c>
      <c r="K31" s="132" t="s">
        <v>223</v>
      </c>
      <c r="L31" s="132" t="s">
        <v>223</v>
      </c>
      <c r="M31" s="109" t="s">
        <v>243</v>
      </c>
      <c r="N31" s="107">
        <v>380</v>
      </c>
      <c r="O31" s="110">
        <f>+C31/$C$349</f>
        <v>3735.230910674069</v>
      </c>
      <c r="P31" s="110">
        <f>+D31/$D$349</f>
        <v>3046.0793321768706</v>
      </c>
      <c r="Q31" s="110">
        <f>+E31/$E$349</f>
        <v>4196.0227284512257</v>
      </c>
      <c r="R31" s="118" t="s">
        <v>223</v>
      </c>
      <c r="S31" s="118" t="s">
        <v>223</v>
      </c>
      <c r="T31" s="118" t="s">
        <v>223</v>
      </c>
      <c r="U31" s="118" t="s">
        <v>223</v>
      </c>
      <c r="V31" s="118" t="s">
        <v>223</v>
      </c>
      <c r="W31" s="118" t="s">
        <v>223</v>
      </c>
      <c r="X31" s="118" t="s">
        <v>223</v>
      </c>
      <c r="Y31" s="109" t="s">
        <v>243</v>
      </c>
      <c r="Z31" s="107">
        <v>380</v>
      </c>
      <c r="AA31" s="110">
        <f>+O31/$O$350</f>
        <v>897.89204583511275</v>
      </c>
      <c r="AB31" s="110">
        <f>+P31/$P$350</f>
        <v>741.13852364400736</v>
      </c>
      <c r="AC31" s="110">
        <f>+Q31/$Q$350</f>
        <v>1023.4201776710307</v>
      </c>
      <c r="AD31" s="118" t="s">
        <v>223</v>
      </c>
      <c r="AE31" s="118" t="s">
        <v>223</v>
      </c>
      <c r="AF31" s="118" t="s">
        <v>223</v>
      </c>
      <c r="AG31" s="118" t="s">
        <v>223</v>
      </c>
      <c r="AH31" s="118" t="s">
        <v>223</v>
      </c>
      <c r="AI31" s="118" t="s">
        <v>223</v>
      </c>
      <c r="AJ31" s="118" t="s">
        <v>223</v>
      </c>
    </row>
    <row r="32" spans="1:36" s="6" customFormat="1" ht="11.1" customHeight="1">
      <c r="A32" s="130" t="s">
        <v>244</v>
      </c>
      <c r="B32" s="107"/>
      <c r="C32" s="108"/>
      <c r="D32" s="108"/>
      <c r="E32" s="108"/>
      <c r="F32" s="108"/>
      <c r="G32" s="108"/>
      <c r="H32" s="108"/>
      <c r="I32" s="117"/>
      <c r="J32" s="117"/>
      <c r="K32" s="117"/>
      <c r="L32" s="117"/>
      <c r="M32" s="131" t="s">
        <v>244</v>
      </c>
      <c r="N32" s="107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31" t="s">
        <v>244</v>
      </c>
      <c r="Z32" s="107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</row>
    <row r="33" spans="1:36" s="6" customFormat="1" ht="11.1" customHeight="1">
      <c r="A33" s="106" t="s">
        <v>245</v>
      </c>
      <c r="B33" s="107">
        <v>360</v>
      </c>
      <c r="C33" s="116" t="s">
        <v>223</v>
      </c>
      <c r="D33" s="116" t="s">
        <v>223</v>
      </c>
      <c r="E33" s="116" t="s">
        <v>223</v>
      </c>
      <c r="F33" s="108">
        <v>36687199111</v>
      </c>
      <c r="G33" s="108">
        <v>44611075334</v>
      </c>
      <c r="H33" s="108">
        <v>56920833761</v>
      </c>
      <c r="I33" s="117">
        <v>71538314081</v>
      </c>
      <c r="J33" s="117">
        <v>82216274179</v>
      </c>
      <c r="K33" s="117">
        <v>77804771928</v>
      </c>
      <c r="L33" s="117">
        <v>81856659759</v>
      </c>
      <c r="M33" s="109" t="s">
        <v>245</v>
      </c>
      <c r="N33" s="107">
        <v>360</v>
      </c>
      <c r="O33" s="118" t="s">
        <v>223</v>
      </c>
      <c r="P33" s="118" t="s">
        <v>223</v>
      </c>
      <c r="Q33" s="118" t="s">
        <v>223</v>
      </c>
      <c r="R33" s="110">
        <f t="shared" ref="R33:R39" si="35">+F33/$F$349</f>
        <v>6589.7047107322678</v>
      </c>
      <c r="S33" s="110">
        <f t="shared" ref="S33:S39" si="36">+G33/$G$349</f>
        <v>7783.9263673320966</v>
      </c>
      <c r="T33" s="110">
        <f t="shared" ref="T33:T39" si="37">+H33/$H$349</f>
        <v>9634.1079256471694</v>
      </c>
      <c r="U33" s="110">
        <f t="shared" ref="U33:U39" si="38">+I33/$I$349</f>
        <v>11719.314025715277</v>
      </c>
      <c r="V33" s="110">
        <f t="shared" ref="V33:V39" si="39">+J33/$J$349</f>
        <v>13106.255416658165</v>
      </c>
      <c r="W33" s="110">
        <f t="shared" ref="W33:X39" si="40">+K33/K$349</f>
        <v>12098.19648847282</v>
      </c>
      <c r="X33" s="110">
        <f t="shared" si="40"/>
        <v>12423.900844999365</v>
      </c>
      <c r="Y33" s="109" t="s">
        <v>245</v>
      </c>
      <c r="Z33" s="107">
        <v>360</v>
      </c>
      <c r="AA33" s="118" t="s">
        <v>223</v>
      </c>
      <c r="AB33" s="118" t="s">
        <v>223</v>
      </c>
      <c r="AC33" s="118" t="s">
        <v>223</v>
      </c>
      <c r="AD33" s="110">
        <f t="shared" ref="AD33:AD39" si="41">+R33/$R$350</f>
        <v>1639.2300275453404</v>
      </c>
      <c r="AE33" s="110">
        <f t="shared" ref="AE33:AE39" si="42">+S33/$S$350</f>
        <v>1975.6158292721057</v>
      </c>
      <c r="AF33" s="110">
        <f t="shared" ref="AF33:AF39" si="43">+T33/$T$350</f>
        <v>2457.6805932773391</v>
      </c>
      <c r="AG33" s="110">
        <f t="shared" ref="AG33:AG39" si="44">+U33/$U$350</f>
        <v>3051.9046941966867</v>
      </c>
      <c r="AH33" s="111">
        <f t="shared" ref="AH33:AH39" si="45">+V33/$V$350</f>
        <v>3476.4603227209986</v>
      </c>
      <c r="AI33" s="111">
        <f t="shared" ref="AI33:AJ39" si="46">+W33/W$350</f>
        <v>3332.8364982018788</v>
      </c>
      <c r="AJ33" s="111">
        <f t="shared" si="46"/>
        <v>3432.0168080108742</v>
      </c>
    </row>
    <row r="34" spans="1:36" s="7" customFormat="1" ht="11.1" customHeight="1">
      <c r="A34" s="133" t="s">
        <v>246</v>
      </c>
      <c r="B34" s="101">
        <v>390</v>
      </c>
      <c r="C34" s="134">
        <v>161214415302</v>
      </c>
      <c r="D34" s="134">
        <v>195699043323</v>
      </c>
      <c r="E34" s="134">
        <v>222171381996</v>
      </c>
      <c r="F34" s="134">
        <v>266279615149</v>
      </c>
      <c r="G34" s="134">
        <v>311961658360</v>
      </c>
      <c r="H34" s="134">
        <v>363400394361</v>
      </c>
      <c r="I34" s="122">
        <v>393414044856</v>
      </c>
      <c r="J34" s="122">
        <v>420406742039</v>
      </c>
      <c r="K34" s="122">
        <v>434209762993</v>
      </c>
      <c r="L34" s="122">
        <v>439304574024</v>
      </c>
      <c r="M34" s="105" t="s">
        <v>246</v>
      </c>
      <c r="N34" s="101">
        <v>390</v>
      </c>
      <c r="O34" s="99">
        <f>+C34/$C$349</f>
        <v>31243.158234578317</v>
      </c>
      <c r="P34" s="99">
        <f>+D34/$D$349</f>
        <v>37012.423397526341</v>
      </c>
      <c r="Q34" s="99">
        <f>+E34/$E$349</f>
        <v>40998.087308387221</v>
      </c>
      <c r="R34" s="99">
        <f t="shared" si="35"/>
        <v>47828.781614272208</v>
      </c>
      <c r="S34" s="99">
        <f t="shared" si="36"/>
        <v>54432.370435472352</v>
      </c>
      <c r="T34" s="99">
        <f t="shared" si="37"/>
        <v>61507.156311111459</v>
      </c>
      <c r="U34" s="99">
        <f t="shared" si="38"/>
        <v>64448.579660040145</v>
      </c>
      <c r="V34" s="99">
        <f t="shared" si="39"/>
        <v>67017.85254890121</v>
      </c>
      <c r="W34" s="99">
        <f t="shared" si="40"/>
        <v>67517.131658245358</v>
      </c>
      <c r="X34" s="99">
        <f t="shared" si="40"/>
        <v>66676.0222625475</v>
      </c>
      <c r="Y34" s="105" t="s">
        <v>246</v>
      </c>
      <c r="Z34" s="101">
        <v>390</v>
      </c>
      <c r="AA34" s="99">
        <f>+O34/$O$350</f>
        <v>7510.3745756197877</v>
      </c>
      <c r="AB34" s="99">
        <f>+P34/$P$350</f>
        <v>9005.4558144832936</v>
      </c>
      <c r="AC34" s="99">
        <f>+Q34/$Q$350</f>
        <v>9999.5334898505425</v>
      </c>
      <c r="AD34" s="99">
        <f t="shared" si="41"/>
        <v>11897.706869221944</v>
      </c>
      <c r="AE34" s="99">
        <f t="shared" si="42"/>
        <v>13815.322445551359</v>
      </c>
      <c r="AF34" s="99">
        <f t="shared" si="43"/>
        <v>15690.601099773332</v>
      </c>
      <c r="AG34" s="99">
        <f t="shared" si="44"/>
        <v>16783.484286468789</v>
      </c>
      <c r="AH34" s="135">
        <f t="shared" si="45"/>
        <v>17776.618713236396</v>
      </c>
      <c r="AI34" s="99">
        <f t="shared" si="46"/>
        <v>18599.760787395415</v>
      </c>
      <c r="AJ34" s="99">
        <f t="shared" si="46"/>
        <v>18418.79068026174</v>
      </c>
    </row>
    <row r="35" spans="1:36" s="7" customFormat="1" ht="11.1" customHeight="1">
      <c r="A35" s="104" t="s">
        <v>10</v>
      </c>
      <c r="B35" s="101">
        <v>410</v>
      </c>
      <c r="C35" s="102">
        <f>+C36+C37+C55+C72</f>
        <v>222915782233</v>
      </c>
      <c r="D35" s="102">
        <f>+D36+D37+D55+D72</f>
        <v>238677617729</v>
      </c>
      <c r="E35" s="102">
        <f>+E36+E37+E55+E72</f>
        <v>379283961694</v>
      </c>
      <c r="F35" s="102">
        <f>+F36+F37+F55+F72</f>
        <v>441143575701</v>
      </c>
      <c r="G35" s="102">
        <f>+G36+G37+G55+G72</f>
        <v>690971248060</v>
      </c>
      <c r="H35" s="102">
        <f>+H36+H37+H52+H55+H72</f>
        <v>714298279544</v>
      </c>
      <c r="I35" s="122">
        <f>+I36+I37+I52+I55+I72</f>
        <v>763245139173</v>
      </c>
      <c r="J35" s="122">
        <f>+J36+J37+J52+J55+J72</f>
        <v>839055983821</v>
      </c>
      <c r="K35" s="122">
        <f>+K36+K37+K52+K55+K72</f>
        <v>945991414444</v>
      </c>
      <c r="L35" s="122">
        <f>+L36+L37+L52+L55+L72</f>
        <v>978889521591</v>
      </c>
      <c r="M35" s="105" t="s">
        <v>10</v>
      </c>
      <c r="N35" s="101">
        <v>410</v>
      </c>
      <c r="O35" s="99">
        <f>+C35/$C$349</f>
        <v>43200.808341138581</v>
      </c>
      <c r="P35" s="99">
        <f>+D35/$D$349</f>
        <v>45140.931160905915</v>
      </c>
      <c r="Q35" s="99">
        <f>+E35/$E$349</f>
        <v>69990.638922530386</v>
      </c>
      <c r="R35" s="99">
        <f t="shared" si="35"/>
        <v>79237.607921792602</v>
      </c>
      <c r="S35" s="99">
        <f t="shared" si="36"/>
        <v>120563.54339307846</v>
      </c>
      <c r="T35" s="99">
        <f t="shared" si="37"/>
        <v>120898.20653586452</v>
      </c>
      <c r="U35" s="99">
        <f t="shared" si="38"/>
        <v>125033.83088454402</v>
      </c>
      <c r="V35" s="99">
        <f t="shared" si="39"/>
        <v>133755.53857976082</v>
      </c>
      <c r="W35" s="99">
        <f t="shared" si="40"/>
        <v>147096.24775897767</v>
      </c>
      <c r="X35" s="99">
        <f t="shared" si="40"/>
        <v>148572.22845717572</v>
      </c>
      <c r="Y35" s="105" t="s">
        <v>10</v>
      </c>
      <c r="Z35" s="101">
        <v>410</v>
      </c>
      <c r="AA35" s="99">
        <f>+O35/$O$350</f>
        <v>10384.809697389082</v>
      </c>
      <c r="AB35" s="99">
        <f>+P35/$P$350</f>
        <v>10983.194929660805</v>
      </c>
      <c r="AC35" s="99">
        <f>+Q35/$Q$350</f>
        <v>17070.887542080585</v>
      </c>
      <c r="AD35" s="99">
        <f t="shared" si="41"/>
        <v>19710.847741739457</v>
      </c>
      <c r="AE35" s="99">
        <f t="shared" si="42"/>
        <v>30599.884109918392</v>
      </c>
      <c r="AF35" s="99">
        <f t="shared" si="43"/>
        <v>30841.379218332786</v>
      </c>
      <c r="AG35" s="99">
        <f t="shared" si="44"/>
        <v>32560.893459516672</v>
      </c>
      <c r="AH35" s="135">
        <f t="shared" si="45"/>
        <v>35478.922700201809</v>
      </c>
      <c r="AI35" s="99">
        <f t="shared" si="46"/>
        <v>40522.382302748672</v>
      </c>
      <c r="AJ35" s="99">
        <f t="shared" si="46"/>
        <v>41042.052059993293</v>
      </c>
    </row>
    <row r="36" spans="1:36" s="6" customFormat="1" ht="11.1" customHeight="1">
      <c r="A36" s="106" t="s">
        <v>247</v>
      </c>
      <c r="B36" s="107">
        <v>420</v>
      </c>
      <c r="C36" s="108">
        <v>142658874227</v>
      </c>
      <c r="D36" s="108">
        <v>166222583368</v>
      </c>
      <c r="E36" s="108">
        <v>180908314185</v>
      </c>
      <c r="F36" s="108">
        <v>189066277228</v>
      </c>
      <c r="G36" s="108">
        <v>198969521672</v>
      </c>
      <c r="H36" s="108">
        <v>212045239978</v>
      </c>
      <c r="I36" s="117">
        <v>243098063377</v>
      </c>
      <c r="J36" s="117">
        <v>251555209300</v>
      </c>
      <c r="K36" s="117">
        <v>283836151503</v>
      </c>
      <c r="L36" s="117">
        <v>304142096437</v>
      </c>
      <c r="M36" s="109" t="s">
        <v>247</v>
      </c>
      <c r="N36" s="107">
        <v>420</v>
      </c>
      <c r="O36" s="110">
        <f>+C36/$C$349</f>
        <v>27647.116870358881</v>
      </c>
      <c r="P36" s="110">
        <f>+D36/$D$349</f>
        <v>31437.56111108169</v>
      </c>
      <c r="Q36" s="110">
        <f>+E36/$E$349</f>
        <v>33383.664417694039</v>
      </c>
      <c r="R36" s="110">
        <f t="shared" si="35"/>
        <v>33959.827075390072</v>
      </c>
      <c r="S36" s="110">
        <f t="shared" si="36"/>
        <v>34717.031464555548</v>
      </c>
      <c r="T36" s="110">
        <f t="shared" si="37"/>
        <v>35889.613557760305</v>
      </c>
      <c r="U36" s="110">
        <f t="shared" si="38"/>
        <v>39824.010117607089</v>
      </c>
      <c r="V36" s="110">
        <f t="shared" si="39"/>
        <v>40100.902861380484</v>
      </c>
      <c r="W36" s="110">
        <f t="shared" si="40"/>
        <v>44134.896180827403</v>
      </c>
      <c r="X36" s="110">
        <f t="shared" si="40"/>
        <v>46161.561686592868</v>
      </c>
      <c r="Y36" s="109" t="s">
        <v>247</v>
      </c>
      <c r="Z36" s="107">
        <v>420</v>
      </c>
      <c r="AA36" s="110">
        <f>+O36/$O$350</f>
        <v>6645.9415553747303</v>
      </c>
      <c r="AB36" s="110">
        <f>+P36/$P$350</f>
        <v>7649.0416328665906</v>
      </c>
      <c r="AC36" s="110">
        <f>+Q36/$Q$350</f>
        <v>8142.3571750473275</v>
      </c>
      <c r="AD36" s="110">
        <f t="shared" si="41"/>
        <v>8447.7181779577295</v>
      </c>
      <c r="AE36" s="110">
        <f t="shared" si="42"/>
        <v>8811.4293057247578</v>
      </c>
      <c r="AF36" s="110">
        <f t="shared" si="43"/>
        <v>9155.5136626939548</v>
      </c>
      <c r="AG36" s="110">
        <f t="shared" si="44"/>
        <v>10370.835968126847</v>
      </c>
      <c r="AH36" s="111">
        <f t="shared" si="45"/>
        <v>10636.844260313126</v>
      </c>
      <c r="AI36" s="111">
        <f t="shared" si="46"/>
        <v>12158.373603533721</v>
      </c>
      <c r="AJ36" s="111">
        <f t="shared" si="46"/>
        <v>12751.812620605764</v>
      </c>
    </row>
    <row r="37" spans="1:36" s="6" customFormat="1" ht="11.1" customHeight="1">
      <c r="A37" s="106" t="s">
        <v>248</v>
      </c>
      <c r="B37" s="107">
        <v>430</v>
      </c>
      <c r="C37" s="108">
        <v>45275473185</v>
      </c>
      <c r="D37" s="108">
        <v>32586138780</v>
      </c>
      <c r="E37" s="108">
        <v>40689371941</v>
      </c>
      <c r="F37" s="136">
        <f>+F38+F39+F41+F42</f>
        <v>56904763835</v>
      </c>
      <c r="G37" s="136">
        <f>+G38+G39+G44+G45+G46</f>
        <v>136374750229</v>
      </c>
      <c r="H37" s="136">
        <f>+H38+H39+H48+H49+H50+H51</f>
        <v>177820500316</v>
      </c>
      <c r="I37" s="117">
        <v>171727803464</v>
      </c>
      <c r="J37" s="117">
        <v>190089963072</v>
      </c>
      <c r="K37" s="117">
        <v>225544708030</v>
      </c>
      <c r="L37" s="117">
        <v>214258065096</v>
      </c>
      <c r="M37" s="109" t="s">
        <v>248</v>
      </c>
      <c r="N37" s="107">
        <v>430</v>
      </c>
      <c r="O37" s="110">
        <f>+C37/$C$349</f>
        <v>8774.3318127880448</v>
      </c>
      <c r="P37" s="110">
        <f>+D37/$D$349</f>
        <v>6162.99367097705</v>
      </c>
      <c r="Q37" s="110">
        <f>+E37/$E$349</f>
        <v>7508.5567203727132</v>
      </c>
      <c r="R37" s="110">
        <f t="shared" si="35"/>
        <v>10221.156136015135</v>
      </c>
      <c r="S37" s="110">
        <f t="shared" si="36"/>
        <v>23795.234842429454</v>
      </c>
      <c r="T37" s="110">
        <f t="shared" si="37"/>
        <v>30096.921957083148</v>
      </c>
      <c r="U37" s="110">
        <f t="shared" si="38"/>
        <v>28132.22650819282</v>
      </c>
      <c r="V37" s="110">
        <f t="shared" si="39"/>
        <v>30302.608979100456</v>
      </c>
      <c r="W37" s="110">
        <f t="shared" si="40"/>
        <v>35070.910524707651</v>
      </c>
      <c r="X37" s="110">
        <f t="shared" si="40"/>
        <v>32519.29609431015</v>
      </c>
      <c r="Y37" s="109" t="s">
        <v>248</v>
      </c>
      <c r="Z37" s="107">
        <v>430</v>
      </c>
      <c r="AA37" s="110">
        <f>+O37/$O$350</f>
        <v>2109.2143780740494</v>
      </c>
      <c r="AB37" s="110">
        <f>+P37/$P$350</f>
        <v>1499.5118420868735</v>
      </c>
      <c r="AC37" s="110">
        <f>+Q37/$Q$350</f>
        <v>1831.3552976518815</v>
      </c>
      <c r="AD37" s="110">
        <f t="shared" si="41"/>
        <v>2542.5761532375959</v>
      </c>
      <c r="AE37" s="110">
        <f t="shared" si="42"/>
        <v>6039.3997062003691</v>
      </c>
      <c r="AF37" s="110">
        <f t="shared" si="43"/>
        <v>7677.7862135416199</v>
      </c>
      <c r="AG37" s="110">
        <f t="shared" si="44"/>
        <v>7326.1006531752137</v>
      </c>
      <c r="AH37" s="111">
        <f t="shared" si="45"/>
        <v>8037.8273154112612</v>
      </c>
      <c r="AI37" s="111">
        <f t="shared" si="46"/>
        <v>9661.4078580461846</v>
      </c>
      <c r="AJ37" s="111">
        <f t="shared" si="46"/>
        <v>8983.2309652790464</v>
      </c>
    </row>
    <row r="38" spans="1:36" s="6" customFormat="1" ht="11.1" customHeight="1">
      <c r="A38" s="106" t="s">
        <v>249</v>
      </c>
      <c r="B38" s="107">
        <v>300</v>
      </c>
      <c r="C38" s="116" t="s">
        <v>223</v>
      </c>
      <c r="D38" s="116" t="s">
        <v>223</v>
      </c>
      <c r="E38" s="116" t="s">
        <v>223</v>
      </c>
      <c r="F38" s="108">
        <v>2096472200</v>
      </c>
      <c r="G38" s="108">
        <v>2533421206</v>
      </c>
      <c r="H38" s="137">
        <v>3050465349</v>
      </c>
      <c r="I38" s="138">
        <v>3228792275</v>
      </c>
      <c r="J38" s="138">
        <v>3393565591</v>
      </c>
      <c r="K38" s="138">
        <v>3659676294</v>
      </c>
      <c r="L38" s="138">
        <v>3825340203</v>
      </c>
      <c r="M38" s="109" t="s">
        <v>249</v>
      </c>
      <c r="N38" s="107">
        <v>300</v>
      </c>
      <c r="O38" s="118" t="s">
        <v>223</v>
      </c>
      <c r="P38" s="118" t="s">
        <v>223</v>
      </c>
      <c r="Q38" s="118" t="s">
        <v>223</v>
      </c>
      <c r="R38" s="110">
        <f t="shared" si="35"/>
        <v>376.56547970480034</v>
      </c>
      <c r="S38" s="110">
        <f t="shared" si="36"/>
        <v>442.04189155494879</v>
      </c>
      <c r="T38" s="110">
        <f t="shared" si="37"/>
        <v>516.30502320310097</v>
      </c>
      <c r="U38" s="110">
        <f t="shared" si="38"/>
        <v>528.9365716905877</v>
      </c>
      <c r="V38" s="110">
        <f t="shared" si="39"/>
        <v>540.97485994067324</v>
      </c>
      <c r="W38" s="110">
        <f t="shared" si="40"/>
        <v>569.05870670747868</v>
      </c>
      <c r="X38" s="110">
        <f t="shared" si="40"/>
        <v>580.59597741204414</v>
      </c>
      <c r="Y38" s="109" t="s">
        <v>249</v>
      </c>
      <c r="Z38" s="107">
        <v>300</v>
      </c>
      <c r="AA38" s="118" t="s">
        <v>223</v>
      </c>
      <c r="AB38" s="118" t="s">
        <v>223</v>
      </c>
      <c r="AC38" s="118" t="s">
        <v>223</v>
      </c>
      <c r="AD38" s="110">
        <f t="shared" si="41"/>
        <v>93.673004901691641</v>
      </c>
      <c r="AE38" s="110">
        <f t="shared" si="42"/>
        <v>112.19337349110376</v>
      </c>
      <c r="AF38" s="110">
        <f t="shared" si="43"/>
        <v>131.71046510283188</v>
      </c>
      <c r="AG38" s="110">
        <f t="shared" si="44"/>
        <v>137.74389887775723</v>
      </c>
      <c r="AH38" s="111">
        <f t="shared" si="45"/>
        <v>143.49465780919715</v>
      </c>
      <c r="AI38" s="111">
        <f t="shared" si="46"/>
        <v>156.76548394145419</v>
      </c>
      <c r="AJ38" s="111">
        <f t="shared" si="46"/>
        <v>160.3856291193492</v>
      </c>
    </row>
    <row r="39" spans="1:36" s="6" customFormat="1" ht="11.1" customHeight="1">
      <c r="A39" s="106" t="s">
        <v>250</v>
      </c>
      <c r="B39" s="107">
        <v>310</v>
      </c>
      <c r="C39" s="116" t="s">
        <v>223</v>
      </c>
      <c r="D39" s="116" t="s">
        <v>223</v>
      </c>
      <c r="E39" s="116" t="s">
        <v>223</v>
      </c>
      <c r="F39" s="108">
        <v>9490532300</v>
      </c>
      <c r="G39" s="108">
        <v>10918196528</v>
      </c>
      <c r="H39" s="137">
        <v>19803546676</v>
      </c>
      <c r="I39" s="138">
        <v>14919360621</v>
      </c>
      <c r="J39" s="138">
        <v>15354319546</v>
      </c>
      <c r="K39" s="138">
        <v>18062965279</v>
      </c>
      <c r="L39" s="138">
        <v>16204433291</v>
      </c>
      <c r="M39" s="109" t="s">
        <v>250</v>
      </c>
      <c r="N39" s="107">
        <v>310</v>
      </c>
      <c r="O39" s="118" t="s">
        <v>223</v>
      </c>
      <c r="P39" s="118" t="s">
        <v>223</v>
      </c>
      <c r="Q39" s="118" t="s">
        <v>223</v>
      </c>
      <c r="R39" s="110">
        <f t="shared" si="35"/>
        <v>1704.6764789933309</v>
      </c>
      <c r="S39" s="110">
        <f t="shared" si="36"/>
        <v>1905.0524382504891</v>
      </c>
      <c r="T39" s="110">
        <f t="shared" si="37"/>
        <v>3351.8396232259165</v>
      </c>
      <c r="U39" s="110">
        <f t="shared" si="38"/>
        <v>2444.0703478477253</v>
      </c>
      <c r="V39" s="110">
        <f t="shared" si="39"/>
        <v>2447.6618008830146</v>
      </c>
      <c r="W39" s="110">
        <f t="shared" si="40"/>
        <v>2808.6876639395564</v>
      </c>
      <c r="X39" s="110">
        <f t="shared" si="40"/>
        <v>2459.4489079998857</v>
      </c>
      <c r="Y39" s="109" t="s">
        <v>250</v>
      </c>
      <c r="Z39" s="107">
        <v>310</v>
      </c>
      <c r="AA39" s="118" t="s">
        <v>223</v>
      </c>
      <c r="AB39" s="118" t="s">
        <v>223</v>
      </c>
      <c r="AC39" s="118" t="s">
        <v>223</v>
      </c>
      <c r="AD39" s="110">
        <f t="shared" si="41"/>
        <v>424.04887537147539</v>
      </c>
      <c r="AE39" s="110">
        <f t="shared" si="42"/>
        <v>483.51584727169774</v>
      </c>
      <c r="AF39" s="110">
        <f t="shared" si="43"/>
        <v>855.06112837395835</v>
      </c>
      <c r="AG39" s="110">
        <f t="shared" si="44"/>
        <v>636.47665308534511</v>
      </c>
      <c r="AH39" s="111">
        <f t="shared" si="45"/>
        <v>649.24716203793491</v>
      </c>
      <c r="AI39" s="111">
        <f t="shared" si="46"/>
        <v>773.74315811007068</v>
      </c>
      <c r="AJ39" s="111">
        <f t="shared" si="46"/>
        <v>679.40577569057609</v>
      </c>
    </row>
    <row r="40" spans="1:36" s="6" customFormat="1" ht="11.1" customHeight="1">
      <c r="A40" s="130" t="s">
        <v>251</v>
      </c>
      <c r="B40" s="107"/>
      <c r="C40" s="108"/>
      <c r="D40" s="108"/>
      <c r="E40" s="108"/>
      <c r="F40" s="108"/>
      <c r="G40" s="108"/>
      <c r="H40" s="108"/>
      <c r="I40" s="117"/>
      <c r="J40" s="117"/>
      <c r="K40" s="117"/>
      <c r="L40" s="117"/>
      <c r="M40" s="131" t="s">
        <v>251</v>
      </c>
      <c r="N40" s="107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31" t="s">
        <v>251</v>
      </c>
      <c r="Z40" s="107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</row>
    <row r="41" spans="1:36" s="6" customFormat="1" ht="11.1" customHeight="1">
      <c r="A41" s="106" t="s">
        <v>252</v>
      </c>
      <c r="B41" s="107">
        <v>370</v>
      </c>
      <c r="C41" s="116" t="s">
        <v>223</v>
      </c>
      <c r="D41" s="116" t="s">
        <v>223</v>
      </c>
      <c r="E41" s="116" t="s">
        <v>223</v>
      </c>
      <c r="F41" s="108">
        <v>1140868396</v>
      </c>
      <c r="G41" s="116" t="s">
        <v>223</v>
      </c>
      <c r="H41" s="116" t="s">
        <v>223</v>
      </c>
      <c r="I41" s="132" t="s">
        <v>223</v>
      </c>
      <c r="J41" s="132" t="s">
        <v>223</v>
      </c>
      <c r="K41" s="132" t="s">
        <v>223</v>
      </c>
      <c r="L41" s="132" t="s">
        <v>223</v>
      </c>
      <c r="M41" s="109" t="s">
        <v>252</v>
      </c>
      <c r="N41" s="107">
        <v>370</v>
      </c>
      <c r="O41" s="118" t="s">
        <v>223</v>
      </c>
      <c r="P41" s="118" t="s">
        <v>223</v>
      </c>
      <c r="Q41" s="118" t="s">
        <v>223</v>
      </c>
      <c r="R41" s="110">
        <f>+F41/$F$349</f>
        <v>204.92122663004363</v>
      </c>
      <c r="S41" s="118" t="s">
        <v>223</v>
      </c>
      <c r="T41" s="118" t="s">
        <v>223</v>
      </c>
      <c r="U41" s="118" t="s">
        <v>223</v>
      </c>
      <c r="V41" s="118" t="s">
        <v>223</v>
      </c>
      <c r="W41" s="118" t="s">
        <v>223</v>
      </c>
      <c r="X41" s="118" t="s">
        <v>223</v>
      </c>
      <c r="Y41" s="109" t="s">
        <v>252</v>
      </c>
      <c r="Z41" s="107">
        <v>370</v>
      </c>
      <c r="AA41" s="118" t="s">
        <v>223</v>
      </c>
      <c r="AB41" s="118" t="s">
        <v>223</v>
      </c>
      <c r="AC41" s="118" t="s">
        <v>223</v>
      </c>
      <c r="AD41" s="110">
        <f>+R41/$R$350</f>
        <v>50.97542950996111</v>
      </c>
      <c r="AE41" s="118" t="s">
        <v>223</v>
      </c>
      <c r="AF41" s="118" t="s">
        <v>223</v>
      </c>
      <c r="AG41" s="118" t="s">
        <v>223</v>
      </c>
      <c r="AH41" s="118" t="s">
        <v>223</v>
      </c>
      <c r="AI41" s="118" t="s">
        <v>223</v>
      </c>
      <c r="AJ41" s="118" t="s">
        <v>223</v>
      </c>
    </row>
    <row r="42" spans="1:36" s="6" customFormat="1" ht="11.1" customHeight="1">
      <c r="A42" s="120" t="s">
        <v>253</v>
      </c>
      <c r="B42" s="107">
        <v>380</v>
      </c>
      <c r="C42" s="116" t="s">
        <v>223</v>
      </c>
      <c r="D42" s="116" t="s">
        <v>223</v>
      </c>
      <c r="E42" s="116" t="s">
        <v>223</v>
      </c>
      <c r="F42" s="108">
        <v>44176890939</v>
      </c>
      <c r="G42" s="116" t="s">
        <v>223</v>
      </c>
      <c r="H42" s="116" t="s">
        <v>223</v>
      </c>
      <c r="I42" s="132" t="s">
        <v>223</v>
      </c>
      <c r="J42" s="132" t="s">
        <v>223</v>
      </c>
      <c r="K42" s="132" t="s">
        <v>223</v>
      </c>
      <c r="L42" s="132" t="s">
        <v>223</v>
      </c>
      <c r="M42" s="109" t="s">
        <v>253</v>
      </c>
      <c r="N42" s="107">
        <v>380</v>
      </c>
      <c r="O42" s="118" t="s">
        <v>223</v>
      </c>
      <c r="P42" s="118" t="s">
        <v>223</v>
      </c>
      <c r="Q42" s="118" t="s">
        <v>223</v>
      </c>
      <c r="R42" s="110">
        <f>+F42/$F$349</f>
        <v>7934.9929506869603</v>
      </c>
      <c r="S42" s="118" t="s">
        <v>223</v>
      </c>
      <c r="T42" s="118" t="s">
        <v>223</v>
      </c>
      <c r="U42" s="118" t="s">
        <v>223</v>
      </c>
      <c r="V42" s="118" t="s">
        <v>223</v>
      </c>
      <c r="W42" s="118" t="s">
        <v>223</v>
      </c>
      <c r="X42" s="118" t="s">
        <v>223</v>
      </c>
      <c r="Y42" s="109" t="s">
        <v>253</v>
      </c>
      <c r="Z42" s="107">
        <v>380</v>
      </c>
      <c r="AA42" s="118" t="s">
        <v>223</v>
      </c>
      <c r="AB42" s="118" t="s">
        <v>223</v>
      </c>
      <c r="AC42" s="118" t="s">
        <v>223</v>
      </c>
      <c r="AD42" s="110">
        <f>+R42/$R$350</f>
        <v>1973.8788434544679</v>
      </c>
      <c r="AE42" s="118" t="s">
        <v>223</v>
      </c>
      <c r="AF42" s="118" t="s">
        <v>223</v>
      </c>
      <c r="AG42" s="118" t="s">
        <v>223</v>
      </c>
      <c r="AH42" s="118" t="s">
        <v>223</v>
      </c>
      <c r="AI42" s="118" t="s">
        <v>223</v>
      </c>
      <c r="AJ42" s="118" t="s">
        <v>223</v>
      </c>
    </row>
    <row r="43" spans="1:36" s="6" customFormat="1" ht="11.1" customHeight="1">
      <c r="A43" s="130" t="s">
        <v>254</v>
      </c>
      <c r="B43" s="107"/>
      <c r="C43" s="137"/>
      <c r="D43" s="137"/>
      <c r="E43" s="137"/>
      <c r="F43" s="108"/>
      <c r="G43" s="108"/>
      <c r="H43" s="108"/>
      <c r="I43" s="117"/>
      <c r="J43" s="117"/>
      <c r="K43" s="117"/>
      <c r="L43" s="117"/>
      <c r="M43" s="131" t="s">
        <v>254</v>
      </c>
      <c r="N43" s="107"/>
      <c r="O43" s="139"/>
      <c r="P43" s="139"/>
      <c r="Q43" s="139"/>
      <c r="R43" s="110"/>
      <c r="S43" s="110"/>
      <c r="T43" s="110"/>
      <c r="U43" s="110"/>
      <c r="V43" s="110"/>
      <c r="W43" s="110"/>
      <c r="X43" s="110"/>
      <c r="Y43" s="131" t="s">
        <v>254</v>
      </c>
      <c r="Z43" s="107"/>
      <c r="AA43" s="139"/>
      <c r="AB43" s="139"/>
      <c r="AC43" s="139"/>
      <c r="AD43" s="110"/>
      <c r="AE43" s="110"/>
      <c r="AF43" s="110"/>
      <c r="AG43" s="110"/>
      <c r="AH43" s="110"/>
      <c r="AI43" s="110"/>
      <c r="AJ43" s="110"/>
    </row>
    <row r="44" spans="1:36" s="6" customFormat="1" ht="11.1" customHeight="1">
      <c r="A44" s="106" t="s">
        <v>255</v>
      </c>
      <c r="B44" s="107">
        <v>370</v>
      </c>
      <c r="C44" s="116" t="s">
        <v>223</v>
      </c>
      <c r="D44" s="116" t="s">
        <v>223</v>
      </c>
      <c r="E44" s="116" t="s">
        <v>223</v>
      </c>
      <c r="F44" s="116" t="s">
        <v>223</v>
      </c>
      <c r="G44" s="108">
        <v>5996937422</v>
      </c>
      <c r="H44" s="116" t="s">
        <v>223</v>
      </c>
      <c r="I44" s="132" t="s">
        <v>223</v>
      </c>
      <c r="J44" s="132" t="s">
        <v>223</v>
      </c>
      <c r="K44" s="132" t="s">
        <v>223</v>
      </c>
      <c r="L44" s="132" t="s">
        <v>223</v>
      </c>
      <c r="M44" s="109" t="s">
        <v>255</v>
      </c>
      <c r="N44" s="107">
        <v>370</v>
      </c>
      <c r="O44" s="118" t="s">
        <v>223</v>
      </c>
      <c r="P44" s="118" t="s">
        <v>223</v>
      </c>
      <c r="Q44" s="118" t="s">
        <v>223</v>
      </c>
      <c r="R44" s="118" t="s">
        <v>223</v>
      </c>
      <c r="S44" s="110">
        <f>+G44/$G$349</f>
        <v>1046.3706371760504</v>
      </c>
      <c r="T44" s="118" t="s">
        <v>223</v>
      </c>
      <c r="U44" s="118" t="s">
        <v>223</v>
      </c>
      <c r="V44" s="118" t="s">
        <v>223</v>
      </c>
      <c r="W44" s="118" t="s">
        <v>223</v>
      </c>
      <c r="X44" s="118" t="s">
        <v>223</v>
      </c>
      <c r="Y44" s="109" t="s">
        <v>255</v>
      </c>
      <c r="Z44" s="107">
        <v>370</v>
      </c>
      <c r="AA44" s="118" t="s">
        <v>223</v>
      </c>
      <c r="AB44" s="118" t="s">
        <v>223</v>
      </c>
      <c r="AC44" s="118" t="s">
        <v>223</v>
      </c>
      <c r="AD44" s="118" t="s">
        <v>223</v>
      </c>
      <c r="AE44" s="110">
        <f>+S44/$S$350</f>
        <v>265.57630385178948</v>
      </c>
      <c r="AF44" s="118" t="s">
        <v>223</v>
      </c>
      <c r="AG44" s="118" t="s">
        <v>223</v>
      </c>
      <c r="AH44" s="118" t="s">
        <v>223</v>
      </c>
      <c r="AI44" s="118" t="s">
        <v>223</v>
      </c>
      <c r="AJ44" s="118" t="s">
        <v>223</v>
      </c>
    </row>
    <row r="45" spans="1:36" s="6" customFormat="1" ht="11.1" customHeight="1">
      <c r="A45" s="106" t="s">
        <v>256</v>
      </c>
      <c r="B45" s="107">
        <v>950</v>
      </c>
      <c r="C45" s="116" t="s">
        <v>223</v>
      </c>
      <c r="D45" s="116" t="s">
        <v>223</v>
      </c>
      <c r="E45" s="116" t="s">
        <v>223</v>
      </c>
      <c r="F45" s="116" t="s">
        <v>223</v>
      </c>
      <c r="G45" s="108">
        <v>61600288115</v>
      </c>
      <c r="H45" s="116" t="s">
        <v>223</v>
      </c>
      <c r="I45" s="132" t="s">
        <v>223</v>
      </c>
      <c r="J45" s="132" t="s">
        <v>223</v>
      </c>
      <c r="K45" s="132" t="s">
        <v>223</v>
      </c>
      <c r="L45" s="132" t="s">
        <v>223</v>
      </c>
      <c r="M45" s="109" t="s">
        <v>256</v>
      </c>
      <c r="N45" s="107">
        <v>950</v>
      </c>
      <c r="O45" s="118" t="s">
        <v>223</v>
      </c>
      <c r="P45" s="118" t="s">
        <v>223</v>
      </c>
      <c r="Q45" s="118" t="s">
        <v>223</v>
      </c>
      <c r="R45" s="118" t="s">
        <v>223</v>
      </c>
      <c r="S45" s="110">
        <f>+G45/$G$349</f>
        <v>10748.275025958883</v>
      </c>
      <c r="T45" s="118" t="s">
        <v>223</v>
      </c>
      <c r="U45" s="118" t="s">
        <v>223</v>
      </c>
      <c r="V45" s="118" t="s">
        <v>223</v>
      </c>
      <c r="W45" s="118" t="s">
        <v>223</v>
      </c>
      <c r="X45" s="118" t="s">
        <v>223</v>
      </c>
      <c r="Y45" s="109" t="s">
        <v>256</v>
      </c>
      <c r="Z45" s="107">
        <v>950</v>
      </c>
      <c r="AA45" s="118" t="s">
        <v>223</v>
      </c>
      <c r="AB45" s="118" t="s">
        <v>223</v>
      </c>
      <c r="AC45" s="118" t="s">
        <v>223</v>
      </c>
      <c r="AD45" s="118" t="s">
        <v>223</v>
      </c>
      <c r="AE45" s="110">
        <f>+S45/$S$350</f>
        <v>2727.9885852687521</v>
      </c>
      <c r="AF45" s="118" t="s">
        <v>223</v>
      </c>
      <c r="AG45" s="118" t="s">
        <v>223</v>
      </c>
      <c r="AH45" s="118" t="s">
        <v>223</v>
      </c>
      <c r="AI45" s="118" t="s">
        <v>223</v>
      </c>
      <c r="AJ45" s="118" t="s">
        <v>223</v>
      </c>
    </row>
    <row r="46" spans="1:36" s="6" customFormat="1" ht="11.1" customHeight="1">
      <c r="A46" s="120" t="s">
        <v>257</v>
      </c>
      <c r="B46" s="107">
        <v>380</v>
      </c>
      <c r="C46" s="116" t="s">
        <v>223</v>
      </c>
      <c r="D46" s="116" t="s">
        <v>223</v>
      </c>
      <c r="E46" s="116" t="s">
        <v>223</v>
      </c>
      <c r="F46" s="116" t="s">
        <v>223</v>
      </c>
      <c r="G46" s="108">
        <v>55325906958</v>
      </c>
      <c r="H46" s="116" t="s">
        <v>223</v>
      </c>
      <c r="I46" s="132" t="s">
        <v>223</v>
      </c>
      <c r="J46" s="132" t="s">
        <v>223</v>
      </c>
      <c r="K46" s="132" t="s">
        <v>223</v>
      </c>
      <c r="L46" s="132" t="s">
        <v>223</v>
      </c>
      <c r="M46" s="109" t="s">
        <v>257</v>
      </c>
      <c r="N46" s="107">
        <v>380</v>
      </c>
      <c r="O46" s="118" t="s">
        <v>223</v>
      </c>
      <c r="P46" s="118" t="s">
        <v>223</v>
      </c>
      <c r="Q46" s="118" t="s">
        <v>223</v>
      </c>
      <c r="R46" s="118" t="s">
        <v>223</v>
      </c>
      <c r="S46" s="110">
        <f>+G46/$G$349</f>
        <v>9653.494849489085</v>
      </c>
      <c r="T46" s="118" t="s">
        <v>223</v>
      </c>
      <c r="U46" s="118" t="s">
        <v>223</v>
      </c>
      <c r="V46" s="118" t="s">
        <v>223</v>
      </c>
      <c r="W46" s="118" t="s">
        <v>223</v>
      </c>
      <c r="X46" s="118" t="s">
        <v>223</v>
      </c>
      <c r="Y46" s="109" t="s">
        <v>257</v>
      </c>
      <c r="Z46" s="107">
        <v>380</v>
      </c>
      <c r="AA46" s="118" t="s">
        <v>223</v>
      </c>
      <c r="AB46" s="118" t="s">
        <v>223</v>
      </c>
      <c r="AC46" s="118" t="s">
        <v>223</v>
      </c>
      <c r="AD46" s="118" t="s">
        <v>223</v>
      </c>
      <c r="AE46" s="110">
        <f>+S46/$S$350</f>
        <v>2450.1255963170265</v>
      </c>
      <c r="AF46" s="118" t="s">
        <v>223</v>
      </c>
      <c r="AG46" s="118" t="s">
        <v>223</v>
      </c>
      <c r="AH46" s="118" t="s">
        <v>223</v>
      </c>
      <c r="AI46" s="118" t="s">
        <v>223</v>
      </c>
      <c r="AJ46" s="118" t="s">
        <v>223</v>
      </c>
    </row>
    <row r="47" spans="1:36" s="6" customFormat="1" ht="11.1" customHeight="1">
      <c r="A47" s="130" t="s">
        <v>258</v>
      </c>
      <c r="B47" s="107"/>
      <c r="C47" s="137"/>
      <c r="D47" s="137"/>
      <c r="E47" s="137"/>
      <c r="F47" s="108"/>
      <c r="G47" s="108"/>
      <c r="H47" s="108"/>
      <c r="I47" s="117"/>
      <c r="J47" s="117"/>
      <c r="K47" s="117"/>
      <c r="L47" s="117"/>
      <c r="M47" s="131" t="s">
        <v>258</v>
      </c>
      <c r="N47" s="107"/>
      <c r="O47" s="139"/>
      <c r="P47" s="139"/>
      <c r="Q47" s="139"/>
      <c r="R47" s="110"/>
      <c r="S47" s="110"/>
      <c r="T47" s="110"/>
      <c r="U47" s="110"/>
      <c r="V47" s="110"/>
      <c r="W47" s="110"/>
      <c r="X47" s="110"/>
      <c r="Y47" s="131" t="s">
        <v>258</v>
      </c>
      <c r="Z47" s="107"/>
      <c r="AA47" s="139"/>
      <c r="AB47" s="139"/>
      <c r="AC47" s="139"/>
      <c r="AD47" s="110"/>
      <c r="AE47" s="110"/>
      <c r="AF47" s="110"/>
      <c r="AG47" s="110"/>
      <c r="AH47" s="110"/>
      <c r="AI47" s="110"/>
      <c r="AJ47" s="110"/>
    </row>
    <row r="48" spans="1:36" s="6" customFormat="1" ht="11.1" customHeight="1">
      <c r="A48" s="106" t="s">
        <v>255</v>
      </c>
      <c r="B48" s="107">
        <v>370</v>
      </c>
      <c r="C48" s="116" t="s">
        <v>223</v>
      </c>
      <c r="D48" s="116" t="s">
        <v>223</v>
      </c>
      <c r="E48" s="116" t="s">
        <v>223</v>
      </c>
      <c r="F48" s="116" t="s">
        <v>223</v>
      </c>
      <c r="G48" s="116" t="s">
        <v>223</v>
      </c>
      <c r="H48" s="108">
        <v>12325198188</v>
      </c>
      <c r="I48" s="117">
        <v>13998250785</v>
      </c>
      <c r="J48" s="117">
        <v>15625656323</v>
      </c>
      <c r="K48" s="117">
        <v>24186738298</v>
      </c>
      <c r="L48" s="117">
        <v>23031035849</v>
      </c>
      <c r="M48" s="109" t="s">
        <v>255</v>
      </c>
      <c r="N48" s="107">
        <v>370</v>
      </c>
      <c r="O48" s="118" t="s">
        <v>223</v>
      </c>
      <c r="P48" s="118" t="s">
        <v>223</v>
      </c>
      <c r="Q48" s="118" t="s">
        <v>223</v>
      </c>
      <c r="R48" s="118" t="s">
        <v>223</v>
      </c>
      <c r="S48" s="118" t="s">
        <v>223</v>
      </c>
      <c r="T48" s="110">
        <f t="shared" ref="T48:T55" si="47">+H48/$H$349</f>
        <v>2086.0954013210653</v>
      </c>
      <c r="U48" s="110">
        <f t="shared" ref="U48:U55" si="48">+I48/$I$349</f>
        <v>2293.1753266422129</v>
      </c>
      <c r="V48" s="110">
        <f t="shared" ref="V48:V55" si="49">+J48/$J$349</f>
        <v>2490.916121743533</v>
      </c>
      <c r="W48" s="110">
        <f t="shared" ref="W48:X55" si="50">+K48/K$349</f>
        <v>3760.8993008199991</v>
      </c>
      <c r="X48" s="110">
        <f t="shared" si="50"/>
        <v>3495.5653771853508</v>
      </c>
      <c r="Y48" s="109" t="s">
        <v>255</v>
      </c>
      <c r="Z48" s="107">
        <v>370</v>
      </c>
      <c r="AA48" s="118" t="s">
        <v>223</v>
      </c>
      <c r="AB48" s="118" t="s">
        <v>223</v>
      </c>
      <c r="AC48" s="118" t="s">
        <v>223</v>
      </c>
      <c r="AD48" s="118" t="s">
        <v>223</v>
      </c>
      <c r="AE48" s="118" t="s">
        <v>223</v>
      </c>
      <c r="AF48" s="110">
        <f t="shared" ref="AF48:AF55" si="51">+T48/$T$350</f>
        <v>532.16719421455753</v>
      </c>
      <c r="AG48" s="110">
        <f t="shared" ref="AG48:AG55" si="52">+U48/$U$350</f>
        <v>597.18107464640968</v>
      </c>
      <c r="AH48" s="111">
        <f t="shared" ref="AH48:AH55" si="53">+V48/$V$350</f>
        <v>660.72045669589738</v>
      </c>
      <c r="AI48" s="111">
        <f t="shared" ref="AI48:AJ55" si="54">+W48/W$350</f>
        <v>1036.0604134490357</v>
      </c>
      <c r="AJ48" s="111">
        <f t="shared" si="54"/>
        <v>965.62579480258307</v>
      </c>
    </row>
    <row r="49" spans="1:36" s="6" customFormat="1" ht="11.1" customHeight="1">
      <c r="A49" s="120" t="s">
        <v>259</v>
      </c>
      <c r="B49" s="107">
        <v>950</v>
      </c>
      <c r="C49" s="116" t="s">
        <v>223</v>
      </c>
      <c r="D49" s="116" t="s">
        <v>223</v>
      </c>
      <c r="E49" s="116" t="s">
        <v>223</v>
      </c>
      <c r="F49" s="116" t="s">
        <v>223</v>
      </c>
      <c r="G49" s="116" t="s">
        <v>223</v>
      </c>
      <c r="H49" s="108">
        <v>68439139802</v>
      </c>
      <c r="I49" s="117">
        <v>70642957391</v>
      </c>
      <c r="J49" s="117">
        <v>71832593289</v>
      </c>
      <c r="K49" s="117">
        <v>75411154604</v>
      </c>
      <c r="L49" s="117">
        <v>81339636922</v>
      </c>
      <c r="M49" s="109" t="s">
        <v>259</v>
      </c>
      <c r="N49" s="107">
        <v>950</v>
      </c>
      <c r="O49" s="118" t="s">
        <v>223</v>
      </c>
      <c r="P49" s="118" t="s">
        <v>223</v>
      </c>
      <c r="Q49" s="118" t="s">
        <v>223</v>
      </c>
      <c r="R49" s="118" t="s">
        <v>223</v>
      </c>
      <c r="S49" s="118" t="s">
        <v>223</v>
      </c>
      <c r="T49" s="110">
        <f t="shared" si="47"/>
        <v>11583.633190606646</v>
      </c>
      <c r="U49" s="110">
        <f t="shared" si="48"/>
        <v>11572.63785155699</v>
      </c>
      <c r="V49" s="110">
        <f t="shared" si="49"/>
        <v>11450.972745819581</v>
      </c>
      <c r="W49" s="110">
        <f t="shared" si="50"/>
        <v>11726.002701557509</v>
      </c>
      <c r="X49" s="110">
        <f t="shared" si="50"/>
        <v>12345.429032438238</v>
      </c>
      <c r="Y49" s="109" t="s">
        <v>259</v>
      </c>
      <c r="Z49" s="107">
        <v>950</v>
      </c>
      <c r="AA49" s="118" t="s">
        <v>223</v>
      </c>
      <c r="AB49" s="118" t="s">
        <v>223</v>
      </c>
      <c r="AC49" s="118" t="s">
        <v>223</v>
      </c>
      <c r="AD49" s="118" t="s">
        <v>223</v>
      </c>
      <c r="AE49" s="118" t="s">
        <v>223</v>
      </c>
      <c r="AF49" s="110">
        <f t="shared" si="51"/>
        <v>2955.0084669914913</v>
      </c>
      <c r="AG49" s="110">
        <f t="shared" si="52"/>
        <v>3013.7077738429662</v>
      </c>
      <c r="AH49" s="111">
        <f t="shared" si="53"/>
        <v>3037.3933012784037</v>
      </c>
      <c r="AI49" s="111">
        <f t="shared" si="54"/>
        <v>3230.3037745337492</v>
      </c>
      <c r="AJ49" s="111">
        <f t="shared" si="54"/>
        <v>3410.3395117232703</v>
      </c>
    </row>
    <row r="50" spans="1:36" s="6" customFormat="1" ht="11.1" customHeight="1">
      <c r="A50" s="120" t="s">
        <v>260</v>
      </c>
      <c r="B50" s="107">
        <v>200</v>
      </c>
      <c r="C50" s="116" t="s">
        <v>223</v>
      </c>
      <c r="D50" s="140" t="s">
        <v>223</v>
      </c>
      <c r="E50" s="116" t="s">
        <v>223</v>
      </c>
      <c r="F50" s="116" t="s">
        <v>223</v>
      </c>
      <c r="G50" s="116" t="s">
        <v>223</v>
      </c>
      <c r="H50" s="108">
        <v>38219436102</v>
      </c>
      <c r="I50" s="117">
        <v>28916743691</v>
      </c>
      <c r="J50" s="117">
        <v>30700749089</v>
      </c>
      <c r="K50" s="117">
        <v>28683064711</v>
      </c>
      <c r="L50" s="117">
        <v>29707027965</v>
      </c>
      <c r="M50" s="109" t="s">
        <v>260</v>
      </c>
      <c r="N50" s="107">
        <v>200</v>
      </c>
      <c r="O50" s="118" t="s">
        <v>223</v>
      </c>
      <c r="P50" s="118" t="s">
        <v>223</v>
      </c>
      <c r="Q50" s="118" t="s">
        <v>223</v>
      </c>
      <c r="R50" s="118" t="s">
        <v>223</v>
      </c>
      <c r="S50" s="118" t="s">
        <v>223</v>
      </c>
      <c r="T50" s="110">
        <f t="shared" si="47"/>
        <v>6468.8119961504754</v>
      </c>
      <c r="U50" s="110">
        <f t="shared" si="48"/>
        <v>4737.1035265416613</v>
      </c>
      <c r="V50" s="110">
        <f t="shared" si="49"/>
        <v>4894.0658411147615</v>
      </c>
      <c r="W50" s="110">
        <f t="shared" si="50"/>
        <v>4460.0523099840539</v>
      </c>
      <c r="X50" s="110">
        <f t="shared" si="50"/>
        <v>4508.8227509332728</v>
      </c>
      <c r="Y50" s="109" t="s">
        <v>260</v>
      </c>
      <c r="Z50" s="107">
        <v>200</v>
      </c>
      <c r="AA50" s="118" t="s">
        <v>223</v>
      </c>
      <c r="AB50" s="118" t="s">
        <v>223</v>
      </c>
      <c r="AC50" s="118" t="s">
        <v>223</v>
      </c>
      <c r="AD50" s="118" t="s">
        <v>223</v>
      </c>
      <c r="AE50" s="118" t="s">
        <v>223</v>
      </c>
      <c r="AF50" s="110">
        <f t="shared" si="51"/>
        <v>1650.2071418751214</v>
      </c>
      <c r="AG50" s="110">
        <f t="shared" si="52"/>
        <v>1233.6207100368911</v>
      </c>
      <c r="AH50" s="111">
        <f t="shared" si="53"/>
        <v>1298.1607005609446</v>
      </c>
      <c r="AI50" s="111">
        <f t="shared" si="54"/>
        <v>1228.6645482049735</v>
      </c>
      <c r="AJ50" s="111">
        <f t="shared" si="54"/>
        <v>1245.5311466666499</v>
      </c>
    </row>
    <row r="51" spans="1:36" s="6" customFormat="1" ht="11.1" customHeight="1">
      <c r="A51" s="119" t="s">
        <v>261</v>
      </c>
      <c r="B51" s="107">
        <v>380</v>
      </c>
      <c r="C51" s="116" t="s">
        <v>223</v>
      </c>
      <c r="D51" s="116" t="s">
        <v>223</v>
      </c>
      <c r="E51" s="116" t="s">
        <v>223</v>
      </c>
      <c r="F51" s="116" t="s">
        <v>223</v>
      </c>
      <c r="G51" s="116" t="s">
        <v>223</v>
      </c>
      <c r="H51" s="108">
        <v>35982714199</v>
      </c>
      <c r="I51" s="117">
        <v>40021698701</v>
      </c>
      <c r="J51" s="117">
        <v>53183079234</v>
      </c>
      <c r="K51" s="117">
        <v>75541108844</v>
      </c>
      <c r="L51" s="117">
        <v>60150590866</v>
      </c>
      <c r="M51" s="109" t="s">
        <v>261</v>
      </c>
      <c r="N51" s="107">
        <v>380</v>
      </c>
      <c r="O51" s="118" t="s">
        <v>223</v>
      </c>
      <c r="P51" s="118" t="s">
        <v>223</v>
      </c>
      <c r="Q51" s="118" t="s">
        <v>223</v>
      </c>
      <c r="R51" s="118" t="s">
        <v>223</v>
      </c>
      <c r="S51" s="118" t="s">
        <v>223</v>
      </c>
      <c r="T51" s="110">
        <f t="shared" si="47"/>
        <v>6090.2367225759454</v>
      </c>
      <c r="U51" s="110">
        <f t="shared" si="48"/>
        <v>6556.3028839136423</v>
      </c>
      <c r="V51" s="110">
        <f t="shared" si="49"/>
        <v>8478.0176095988936</v>
      </c>
      <c r="W51" s="110">
        <f t="shared" si="50"/>
        <v>11746.209841699056</v>
      </c>
      <c r="X51" s="110">
        <f t="shared" si="50"/>
        <v>9129.434048341358</v>
      </c>
      <c r="Y51" s="109" t="s">
        <v>261</v>
      </c>
      <c r="Z51" s="107">
        <v>380</v>
      </c>
      <c r="AA51" s="118" t="s">
        <v>223</v>
      </c>
      <c r="AB51" s="118" t="s">
        <v>223</v>
      </c>
      <c r="AC51" s="118" t="s">
        <v>223</v>
      </c>
      <c r="AD51" s="118" t="s">
        <v>223</v>
      </c>
      <c r="AE51" s="118" t="s">
        <v>223</v>
      </c>
      <c r="AF51" s="110">
        <f t="shared" si="51"/>
        <v>1553.6318169836595</v>
      </c>
      <c r="AG51" s="110">
        <f t="shared" si="52"/>
        <v>1707.3705426858444</v>
      </c>
      <c r="AH51" s="111">
        <f t="shared" si="53"/>
        <v>2248.8110370288841</v>
      </c>
      <c r="AI51" s="111">
        <f t="shared" si="54"/>
        <v>3235.8704798069025</v>
      </c>
      <c r="AJ51" s="111">
        <f t="shared" si="54"/>
        <v>2521.9431072766183</v>
      </c>
    </row>
    <row r="52" spans="1:36" s="6" customFormat="1" ht="11.1" customHeight="1">
      <c r="A52" s="141" t="s">
        <v>262</v>
      </c>
      <c r="B52" s="113">
        <v>450</v>
      </c>
      <c r="C52" s="142" t="s">
        <v>223</v>
      </c>
      <c r="D52" s="142" t="s">
        <v>223</v>
      </c>
      <c r="E52" s="142" t="s">
        <v>223</v>
      </c>
      <c r="F52" s="142" t="s">
        <v>223</v>
      </c>
      <c r="G52" s="142" t="s">
        <v>223</v>
      </c>
      <c r="H52" s="125">
        <f>+H53+H54</f>
        <v>315969046594</v>
      </c>
      <c r="I52" s="115">
        <f>+I53+I54</f>
        <v>341608492649</v>
      </c>
      <c r="J52" s="115">
        <f>+J53+J54</f>
        <v>385497311053</v>
      </c>
      <c r="K52" s="115">
        <f>+K53+K54</f>
        <v>425310514872</v>
      </c>
      <c r="L52" s="115">
        <f>+L53+L54</f>
        <v>449242894434</v>
      </c>
      <c r="M52" s="143" t="s">
        <v>262</v>
      </c>
      <c r="N52" s="107">
        <v>450</v>
      </c>
      <c r="O52" s="118" t="s">
        <v>223</v>
      </c>
      <c r="P52" s="118" t="s">
        <v>223</v>
      </c>
      <c r="Q52" s="118" t="s">
        <v>223</v>
      </c>
      <c r="R52" s="118" t="s">
        <v>223</v>
      </c>
      <c r="S52" s="118" t="s">
        <v>223</v>
      </c>
      <c r="T52" s="110">
        <f t="shared" si="47"/>
        <v>53479.186703974876</v>
      </c>
      <c r="U52" s="110">
        <f t="shared" si="48"/>
        <v>55961.861145790623</v>
      </c>
      <c r="V52" s="110">
        <f t="shared" si="49"/>
        <v>61452.872579648581</v>
      </c>
      <c r="W52" s="110">
        <f t="shared" si="50"/>
        <v>66133.349536665934</v>
      </c>
      <c r="X52" s="110">
        <f t="shared" si="50"/>
        <v>68184.423750015936</v>
      </c>
      <c r="Y52" s="143" t="s">
        <v>262</v>
      </c>
      <c r="Z52" s="107">
        <v>450</v>
      </c>
      <c r="AA52" s="118" t="s">
        <v>223</v>
      </c>
      <c r="AB52" s="118" t="s">
        <v>223</v>
      </c>
      <c r="AC52" s="118" t="s">
        <v>223</v>
      </c>
      <c r="AD52" s="118" t="s">
        <v>223</v>
      </c>
      <c r="AE52" s="118" t="s">
        <v>223</v>
      </c>
      <c r="AF52" s="110">
        <f t="shared" si="51"/>
        <v>13642.649669381346</v>
      </c>
      <c r="AG52" s="110">
        <f t="shared" si="52"/>
        <v>14573.401340049642</v>
      </c>
      <c r="AH52" s="111">
        <f t="shared" si="53"/>
        <v>16300.496705477077</v>
      </c>
      <c r="AI52" s="111">
        <f t="shared" si="54"/>
        <v>18218.553591368025</v>
      </c>
      <c r="AJ52" s="111">
        <f t="shared" si="54"/>
        <v>18835.476174037551</v>
      </c>
    </row>
    <row r="53" spans="1:36" s="6" customFormat="1" ht="11.1" customHeight="1">
      <c r="A53" s="106" t="s">
        <v>263</v>
      </c>
      <c r="B53" s="107">
        <v>980</v>
      </c>
      <c r="C53" s="116" t="s">
        <v>223</v>
      </c>
      <c r="D53" s="116" t="s">
        <v>223</v>
      </c>
      <c r="E53" s="116" t="s">
        <v>223</v>
      </c>
      <c r="F53" s="116" t="s">
        <v>223</v>
      </c>
      <c r="G53" s="116" t="s">
        <v>223</v>
      </c>
      <c r="H53" s="117">
        <v>91641039073</v>
      </c>
      <c r="I53" s="117">
        <v>100521095324</v>
      </c>
      <c r="J53" s="117">
        <v>117408934079</v>
      </c>
      <c r="K53" s="117">
        <v>134353889625</v>
      </c>
      <c r="L53" s="117">
        <v>152815683028</v>
      </c>
      <c r="M53" s="109" t="s">
        <v>263</v>
      </c>
      <c r="N53" s="107">
        <v>980</v>
      </c>
      <c r="O53" s="118" t="s">
        <v>223</v>
      </c>
      <c r="P53" s="118" t="s">
        <v>223</v>
      </c>
      <c r="Q53" s="118" t="s">
        <v>223</v>
      </c>
      <c r="R53" s="118" t="s">
        <v>223</v>
      </c>
      <c r="S53" s="118" t="s">
        <v>223</v>
      </c>
      <c r="T53" s="110">
        <f t="shared" si="47"/>
        <v>15510.659322995494</v>
      </c>
      <c r="U53" s="110">
        <f t="shared" si="48"/>
        <v>16467.235738557796</v>
      </c>
      <c r="V53" s="110">
        <f t="shared" si="49"/>
        <v>18716.385455350628</v>
      </c>
      <c r="W53" s="110">
        <f t="shared" si="50"/>
        <v>20891.260463792769</v>
      </c>
      <c r="X53" s="110">
        <f t="shared" si="50"/>
        <v>23193.798758591296</v>
      </c>
      <c r="Y53" s="109" t="s">
        <v>263</v>
      </c>
      <c r="Z53" s="107">
        <v>980</v>
      </c>
      <c r="AA53" s="118" t="s">
        <v>223</v>
      </c>
      <c r="AB53" s="118" t="s">
        <v>223</v>
      </c>
      <c r="AC53" s="118" t="s">
        <v>223</v>
      </c>
      <c r="AD53" s="118" t="s">
        <v>223</v>
      </c>
      <c r="AE53" s="118" t="s">
        <v>223</v>
      </c>
      <c r="AF53" s="110">
        <f t="shared" si="51"/>
        <v>3956.8008477029321</v>
      </c>
      <c r="AG53" s="110">
        <f t="shared" si="52"/>
        <v>4288.342640249426</v>
      </c>
      <c r="AH53" s="111">
        <f t="shared" si="53"/>
        <v>4964.5584762203262</v>
      </c>
      <c r="AI53" s="111">
        <f t="shared" si="54"/>
        <v>5755.1681718437385</v>
      </c>
      <c r="AJ53" s="111">
        <f t="shared" si="54"/>
        <v>6407.1267288926229</v>
      </c>
    </row>
    <row r="54" spans="1:36" s="6" customFormat="1" ht="11.1" customHeight="1">
      <c r="A54" s="106" t="s">
        <v>264</v>
      </c>
      <c r="B54" s="107">
        <v>940</v>
      </c>
      <c r="C54" s="116" t="s">
        <v>223</v>
      </c>
      <c r="D54" s="116" t="s">
        <v>223</v>
      </c>
      <c r="E54" s="116" t="s">
        <v>223</v>
      </c>
      <c r="F54" s="116" t="s">
        <v>223</v>
      </c>
      <c r="G54" s="116" t="s">
        <v>223</v>
      </c>
      <c r="H54" s="117">
        <v>224328007521</v>
      </c>
      <c r="I54" s="117">
        <v>241087397325</v>
      </c>
      <c r="J54" s="117">
        <v>268088376974</v>
      </c>
      <c r="K54" s="117">
        <v>290956625247</v>
      </c>
      <c r="L54" s="117">
        <v>296427211406</v>
      </c>
      <c r="M54" s="109" t="s">
        <v>264</v>
      </c>
      <c r="N54" s="107">
        <v>940</v>
      </c>
      <c r="O54" s="118" t="s">
        <v>223</v>
      </c>
      <c r="P54" s="118" t="s">
        <v>223</v>
      </c>
      <c r="Q54" s="118" t="s">
        <v>223</v>
      </c>
      <c r="R54" s="118" t="s">
        <v>223</v>
      </c>
      <c r="S54" s="118" t="s">
        <v>223</v>
      </c>
      <c r="T54" s="110">
        <f t="shared" si="47"/>
        <v>37968.52738097938</v>
      </c>
      <c r="U54" s="110">
        <f t="shared" si="48"/>
        <v>39494.625407232823</v>
      </c>
      <c r="V54" s="110">
        <f t="shared" si="49"/>
        <v>42736.48712429795</v>
      </c>
      <c r="W54" s="110">
        <f t="shared" si="50"/>
        <v>45242.089072873168</v>
      </c>
      <c r="X54" s="110">
        <f t="shared" si="50"/>
        <v>44990.624991424636</v>
      </c>
      <c r="Y54" s="109" t="s">
        <v>264</v>
      </c>
      <c r="Z54" s="107">
        <v>940</v>
      </c>
      <c r="AA54" s="118" t="s">
        <v>223</v>
      </c>
      <c r="AB54" s="118" t="s">
        <v>223</v>
      </c>
      <c r="AC54" s="118" t="s">
        <v>223</v>
      </c>
      <c r="AD54" s="118" t="s">
        <v>223</v>
      </c>
      <c r="AE54" s="118" t="s">
        <v>223</v>
      </c>
      <c r="AF54" s="110">
        <f t="shared" si="51"/>
        <v>9685.8488216784135</v>
      </c>
      <c r="AG54" s="110">
        <f t="shared" si="52"/>
        <v>10285.058699800215</v>
      </c>
      <c r="AH54" s="111">
        <f t="shared" si="53"/>
        <v>11335.93822925675</v>
      </c>
      <c r="AI54" s="111">
        <f t="shared" si="54"/>
        <v>12463.385419524289</v>
      </c>
      <c r="AJ54" s="111">
        <f t="shared" si="54"/>
        <v>12428.349445144926</v>
      </c>
    </row>
    <row r="55" spans="1:36" s="6" customFormat="1" ht="11.1" customHeight="1">
      <c r="A55" s="144" t="s">
        <v>265</v>
      </c>
      <c r="B55" s="113">
        <v>440</v>
      </c>
      <c r="C55" s="125">
        <f>+C57+C58+C59</f>
        <v>32158643421</v>
      </c>
      <c r="D55" s="125">
        <f>+D57+D58+D59</f>
        <v>36776027061</v>
      </c>
      <c r="E55" s="125">
        <f>+E61+E62+E63</f>
        <v>155500596968</v>
      </c>
      <c r="F55" s="125">
        <f>+F61+F62+F63</f>
        <v>193014786438</v>
      </c>
      <c r="G55" s="125">
        <f>+G65+G66+G67+G68</f>
        <v>353224277559</v>
      </c>
      <c r="H55" s="125">
        <f>+H70+H71</f>
        <v>4517050656</v>
      </c>
      <c r="I55" s="115">
        <f>+I70+I71</f>
        <v>3840672483</v>
      </c>
      <c r="J55" s="115">
        <f>+J70+J71</f>
        <v>7348367796</v>
      </c>
      <c r="K55" s="115">
        <f>+K70+K71</f>
        <v>6780821239</v>
      </c>
      <c r="L55" s="115">
        <f>+L70+L71</f>
        <v>6495019624</v>
      </c>
      <c r="M55" s="143" t="s">
        <v>265</v>
      </c>
      <c r="N55" s="107">
        <v>440</v>
      </c>
      <c r="O55" s="110">
        <f>+C55/$C$349</f>
        <v>6232.3061069292562</v>
      </c>
      <c r="P55" s="110">
        <f>+D55/$D$349</f>
        <v>6955.4243155599706</v>
      </c>
      <c r="Q55" s="110">
        <f>+E55/$E$349</f>
        <v>28695.086620630453</v>
      </c>
      <c r="R55" s="110">
        <f>+F55/$F$349</f>
        <v>34669.052919063302</v>
      </c>
      <c r="S55" s="110">
        <f>+G55/$G$349</f>
        <v>61632.044219697207</v>
      </c>
      <c r="T55" s="110">
        <f t="shared" si="47"/>
        <v>764.53120325401949</v>
      </c>
      <c r="U55" s="110">
        <f t="shared" si="48"/>
        <v>629.17399545140984</v>
      </c>
      <c r="V55" s="110">
        <f t="shared" si="49"/>
        <v>1171.4175349303434</v>
      </c>
      <c r="W55" s="110">
        <f t="shared" si="50"/>
        <v>1054.378872526572</v>
      </c>
      <c r="X55" s="110">
        <f t="shared" si="50"/>
        <v>985.79003873938245</v>
      </c>
      <c r="Y55" s="143" t="s">
        <v>265</v>
      </c>
      <c r="Z55" s="107">
        <v>440</v>
      </c>
      <c r="AA55" s="110">
        <f>+O55/$O$350</f>
        <v>1498.1505064733788</v>
      </c>
      <c r="AB55" s="110">
        <f>+P55/$P$350</f>
        <v>1692.3173517177543</v>
      </c>
      <c r="AC55" s="110">
        <f>+Q55/$Q$350</f>
        <v>6998.8016147879162</v>
      </c>
      <c r="AD55" s="110">
        <f>+R55/$R$350</f>
        <v>8624.1425171799274</v>
      </c>
      <c r="AE55" s="110">
        <f>+S55/$S$350</f>
        <v>15642.650817182033</v>
      </c>
      <c r="AF55" s="110">
        <f t="shared" si="51"/>
        <v>195.03347021786212</v>
      </c>
      <c r="AG55" s="110">
        <f t="shared" si="52"/>
        <v>163.84739464880465</v>
      </c>
      <c r="AH55" s="111">
        <f t="shared" si="53"/>
        <v>310.72083154651017</v>
      </c>
      <c r="AI55" s="111">
        <f t="shared" si="54"/>
        <v>290.4624993186149</v>
      </c>
      <c r="AJ55" s="111">
        <f t="shared" si="54"/>
        <v>272.31769025949791</v>
      </c>
    </row>
    <row r="56" spans="1:36" s="6" customFormat="1" ht="11.1" customHeight="1">
      <c r="A56" s="130" t="s">
        <v>266</v>
      </c>
      <c r="B56" s="107"/>
      <c r="C56" s="136"/>
      <c r="D56" s="136"/>
      <c r="E56" s="136"/>
      <c r="F56" s="136"/>
      <c r="G56" s="136"/>
      <c r="H56" s="136"/>
      <c r="I56" s="145"/>
      <c r="J56" s="145"/>
      <c r="K56" s="145"/>
      <c r="L56" s="145"/>
      <c r="M56" s="131" t="s">
        <v>266</v>
      </c>
      <c r="N56" s="107"/>
      <c r="O56" s="146"/>
      <c r="P56" s="146"/>
      <c r="Q56" s="146"/>
      <c r="R56" s="146"/>
      <c r="S56" s="146"/>
      <c r="T56" s="146"/>
      <c r="U56" s="146"/>
      <c r="V56" s="146"/>
      <c r="W56" s="110"/>
      <c r="X56" s="110"/>
      <c r="Y56" s="131" t="s">
        <v>266</v>
      </c>
      <c r="Z56" s="107"/>
      <c r="AA56" s="146"/>
      <c r="AB56" s="146"/>
      <c r="AC56" s="146"/>
      <c r="AD56" s="146"/>
      <c r="AE56" s="146"/>
      <c r="AF56" s="146"/>
      <c r="AG56" s="146"/>
      <c r="AH56" s="146"/>
      <c r="AI56" s="111"/>
      <c r="AJ56" s="111"/>
    </row>
    <row r="57" spans="1:36" s="6" customFormat="1" ht="11.1" customHeight="1">
      <c r="A57" s="106" t="s">
        <v>267</v>
      </c>
      <c r="B57" s="107">
        <v>450</v>
      </c>
      <c r="C57" s="108">
        <v>31181511064</v>
      </c>
      <c r="D57" s="108">
        <v>35247681182</v>
      </c>
      <c r="E57" s="116" t="s">
        <v>223</v>
      </c>
      <c r="F57" s="116" t="s">
        <v>223</v>
      </c>
      <c r="G57" s="116" t="s">
        <v>223</v>
      </c>
      <c r="H57" s="116" t="s">
        <v>223</v>
      </c>
      <c r="I57" s="132" t="s">
        <v>223</v>
      </c>
      <c r="J57" s="132" t="s">
        <v>223</v>
      </c>
      <c r="K57" s="132" t="s">
        <v>223</v>
      </c>
      <c r="L57" s="132" t="s">
        <v>223</v>
      </c>
      <c r="M57" s="109" t="s">
        <v>267</v>
      </c>
      <c r="N57" s="107">
        <v>450</v>
      </c>
      <c r="O57" s="110">
        <f>+C57/$C$349</f>
        <v>6042.9390407851488</v>
      </c>
      <c r="P57" s="110">
        <f>+D57/$D$349</f>
        <v>6666.369326782903</v>
      </c>
      <c r="Q57" s="118" t="s">
        <v>223</v>
      </c>
      <c r="R57" s="118" t="s">
        <v>223</v>
      </c>
      <c r="S57" s="118" t="s">
        <v>223</v>
      </c>
      <c r="T57" s="118" t="s">
        <v>223</v>
      </c>
      <c r="U57" s="118" t="s">
        <v>223</v>
      </c>
      <c r="V57" s="118" t="s">
        <v>223</v>
      </c>
      <c r="W57" s="118" t="s">
        <v>223</v>
      </c>
      <c r="X57" s="118" t="s">
        <v>223</v>
      </c>
      <c r="Y57" s="109" t="s">
        <v>267</v>
      </c>
      <c r="Z57" s="107">
        <v>450</v>
      </c>
      <c r="AA57" s="110">
        <f>+O57/$O$350</f>
        <v>1452.6295771118146</v>
      </c>
      <c r="AB57" s="110">
        <f>+P57/$P$350</f>
        <v>1621.987670750098</v>
      </c>
      <c r="AC57" s="118" t="s">
        <v>223</v>
      </c>
      <c r="AD57" s="118" t="s">
        <v>223</v>
      </c>
      <c r="AE57" s="118" t="s">
        <v>223</v>
      </c>
      <c r="AF57" s="118" t="s">
        <v>223</v>
      </c>
      <c r="AG57" s="118" t="s">
        <v>223</v>
      </c>
      <c r="AH57" s="118" t="s">
        <v>223</v>
      </c>
      <c r="AI57" s="118" t="s">
        <v>223</v>
      </c>
      <c r="AJ57" s="118" t="s">
        <v>223</v>
      </c>
    </row>
    <row r="58" spans="1:36" s="6" customFormat="1" ht="11.1" customHeight="1">
      <c r="A58" s="106" t="s">
        <v>268</v>
      </c>
      <c r="B58" s="107">
        <v>460</v>
      </c>
      <c r="C58" s="108">
        <v>509283134</v>
      </c>
      <c r="D58" s="108">
        <v>882670574</v>
      </c>
      <c r="E58" s="116" t="s">
        <v>223</v>
      </c>
      <c r="F58" s="116" t="s">
        <v>223</v>
      </c>
      <c r="G58" s="116" t="s">
        <v>223</v>
      </c>
      <c r="H58" s="116" t="s">
        <v>223</v>
      </c>
      <c r="I58" s="132" t="s">
        <v>223</v>
      </c>
      <c r="J58" s="132" t="s">
        <v>223</v>
      </c>
      <c r="K58" s="132" t="s">
        <v>223</v>
      </c>
      <c r="L58" s="132" t="s">
        <v>223</v>
      </c>
      <c r="M58" s="109" t="s">
        <v>268</v>
      </c>
      <c r="N58" s="107">
        <v>460</v>
      </c>
      <c r="O58" s="110">
        <f>+C58/$C$349</f>
        <v>98.69845393141189</v>
      </c>
      <c r="P58" s="110">
        <f>+D58/$D$349</f>
        <v>166.93886924886164</v>
      </c>
      <c r="Q58" s="118" t="s">
        <v>223</v>
      </c>
      <c r="R58" s="118" t="s">
        <v>223</v>
      </c>
      <c r="S58" s="118" t="s">
        <v>223</v>
      </c>
      <c r="T58" s="118" t="s">
        <v>223</v>
      </c>
      <c r="U58" s="118" t="s">
        <v>223</v>
      </c>
      <c r="V58" s="118" t="s">
        <v>223</v>
      </c>
      <c r="W58" s="118" t="s">
        <v>223</v>
      </c>
      <c r="X58" s="118" t="s">
        <v>223</v>
      </c>
      <c r="Y58" s="109" t="s">
        <v>268</v>
      </c>
      <c r="Z58" s="107">
        <v>460</v>
      </c>
      <c r="AA58" s="110">
        <f>+O58/$O$350</f>
        <v>23.725589887358627</v>
      </c>
      <c r="AB58" s="110">
        <f>+P58/$P$350</f>
        <v>40.617729744248571</v>
      </c>
      <c r="AC58" s="118" t="s">
        <v>223</v>
      </c>
      <c r="AD58" s="118" t="s">
        <v>223</v>
      </c>
      <c r="AE58" s="118" t="s">
        <v>223</v>
      </c>
      <c r="AF58" s="118" t="s">
        <v>223</v>
      </c>
      <c r="AG58" s="118" t="s">
        <v>223</v>
      </c>
      <c r="AH58" s="118" t="s">
        <v>223</v>
      </c>
      <c r="AI58" s="118" t="s">
        <v>223</v>
      </c>
      <c r="AJ58" s="118" t="s">
        <v>223</v>
      </c>
    </row>
    <row r="59" spans="1:36" s="6" customFormat="1" ht="11.1" customHeight="1">
      <c r="A59" s="106" t="s">
        <v>269</v>
      </c>
      <c r="B59" s="107">
        <v>470</v>
      </c>
      <c r="C59" s="108">
        <v>467849223</v>
      </c>
      <c r="D59" s="108">
        <v>645675305</v>
      </c>
      <c r="E59" s="116" t="s">
        <v>223</v>
      </c>
      <c r="F59" s="116" t="s">
        <v>223</v>
      </c>
      <c r="G59" s="116" t="s">
        <v>223</v>
      </c>
      <c r="H59" s="116" t="s">
        <v>223</v>
      </c>
      <c r="I59" s="132" t="s">
        <v>223</v>
      </c>
      <c r="J59" s="132" t="s">
        <v>223</v>
      </c>
      <c r="K59" s="132" t="s">
        <v>223</v>
      </c>
      <c r="L59" s="132" t="s">
        <v>223</v>
      </c>
      <c r="M59" s="109" t="s">
        <v>269</v>
      </c>
      <c r="N59" s="107">
        <v>470</v>
      </c>
      <c r="O59" s="110">
        <f>+C59/$C$349</f>
        <v>90.66861221269572</v>
      </c>
      <c r="P59" s="110">
        <f>+D59/$D$349</f>
        <v>122.11611952820562</v>
      </c>
      <c r="Q59" s="118" t="s">
        <v>223</v>
      </c>
      <c r="R59" s="118" t="s">
        <v>223</v>
      </c>
      <c r="S59" s="118" t="s">
        <v>223</v>
      </c>
      <c r="T59" s="118" t="s">
        <v>223</v>
      </c>
      <c r="U59" s="118" t="s">
        <v>223</v>
      </c>
      <c r="V59" s="118" t="s">
        <v>223</v>
      </c>
      <c r="W59" s="118" t="s">
        <v>223</v>
      </c>
      <c r="X59" s="118" t="s">
        <v>223</v>
      </c>
      <c r="Y59" s="109" t="s">
        <v>269</v>
      </c>
      <c r="Z59" s="107">
        <v>470</v>
      </c>
      <c r="AA59" s="110">
        <f>+O59/$O$350</f>
        <v>21.795339474205701</v>
      </c>
      <c r="AB59" s="110">
        <f>+P59/$P$350</f>
        <v>29.711951223407691</v>
      </c>
      <c r="AC59" s="118" t="s">
        <v>223</v>
      </c>
      <c r="AD59" s="118" t="s">
        <v>223</v>
      </c>
      <c r="AE59" s="118" t="s">
        <v>223</v>
      </c>
      <c r="AF59" s="118" t="s">
        <v>223</v>
      </c>
      <c r="AG59" s="118" t="s">
        <v>223</v>
      </c>
      <c r="AH59" s="118" t="s">
        <v>223</v>
      </c>
      <c r="AI59" s="118" t="s">
        <v>223</v>
      </c>
      <c r="AJ59" s="118" t="s">
        <v>223</v>
      </c>
    </row>
    <row r="60" spans="1:36" s="6" customFormat="1" ht="11.1" customHeight="1">
      <c r="A60" s="130" t="s">
        <v>270</v>
      </c>
      <c r="B60" s="107"/>
      <c r="C60" s="108"/>
      <c r="D60" s="108"/>
      <c r="E60" s="108"/>
      <c r="F60" s="108"/>
      <c r="G60" s="108"/>
      <c r="H60" s="108"/>
      <c r="I60" s="117"/>
      <c r="J60" s="117"/>
      <c r="K60" s="117"/>
      <c r="L60" s="117"/>
      <c r="M60" s="131" t="s">
        <v>270</v>
      </c>
      <c r="N60" s="107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31" t="s">
        <v>270</v>
      </c>
      <c r="Z60" s="107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</row>
    <row r="61" spans="1:36" s="6" customFormat="1" ht="11.1" customHeight="1">
      <c r="A61" s="120" t="s">
        <v>271</v>
      </c>
      <c r="B61" s="107">
        <v>450</v>
      </c>
      <c r="C61" s="116" t="s">
        <v>223</v>
      </c>
      <c r="D61" s="116" t="s">
        <v>223</v>
      </c>
      <c r="E61" s="108">
        <v>153819682911</v>
      </c>
      <c r="F61" s="108">
        <v>191188777477</v>
      </c>
      <c r="G61" s="116" t="s">
        <v>223</v>
      </c>
      <c r="H61" s="116" t="s">
        <v>223</v>
      </c>
      <c r="I61" s="132" t="s">
        <v>223</v>
      </c>
      <c r="J61" s="132" t="s">
        <v>223</v>
      </c>
      <c r="K61" s="132" t="s">
        <v>223</v>
      </c>
      <c r="L61" s="132" t="s">
        <v>223</v>
      </c>
      <c r="M61" s="109" t="s">
        <v>271</v>
      </c>
      <c r="N61" s="107">
        <v>450</v>
      </c>
      <c r="O61" s="118" t="s">
        <v>223</v>
      </c>
      <c r="P61" s="118" t="s">
        <v>223</v>
      </c>
      <c r="Q61" s="110">
        <f>+E61/$E$349</f>
        <v>28384.9014804578</v>
      </c>
      <c r="R61" s="110">
        <f>+F61/$F$349</f>
        <v>34341.067677787876</v>
      </c>
      <c r="S61" s="118" t="s">
        <v>223</v>
      </c>
      <c r="T61" s="118" t="s">
        <v>223</v>
      </c>
      <c r="U61" s="118" t="s">
        <v>223</v>
      </c>
      <c r="V61" s="118" t="s">
        <v>223</v>
      </c>
      <c r="W61" s="118" t="s">
        <v>223</v>
      </c>
      <c r="X61" s="118" t="s">
        <v>223</v>
      </c>
      <c r="Y61" s="109" t="s">
        <v>271</v>
      </c>
      <c r="Z61" s="107">
        <v>450</v>
      </c>
      <c r="AA61" s="118" t="s">
        <v>223</v>
      </c>
      <c r="AB61" s="118" t="s">
        <v>223</v>
      </c>
      <c r="AC61" s="110">
        <f>+Q61/$Q$350</f>
        <v>6923.1467025506836</v>
      </c>
      <c r="AD61" s="110">
        <f>+R61/$R$350</f>
        <v>8542.5541487034534</v>
      </c>
      <c r="AE61" s="118" t="s">
        <v>223</v>
      </c>
      <c r="AF61" s="118" t="s">
        <v>223</v>
      </c>
      <c r="AG61" s="118" t="s">
        <v>223</v>
      </c>
      <c r="AH61" s="118" t="s">
        <v>223</v>
      </c>
      <c r="AI61" s="118" t="s">
        <v>223</v>
      </c>
      <c r="AJ61" s="118" t="s">
        <v>223</v>
      </c>
    </row>
    <row r="62" spans="1:36" s="6" customFormat="1" ht="11.1" customHeight="1">
      <c r="A62" s="120" t="s">
        <v>272</v>
      </c>
      <c r="B62" s="107">
        <v>460</v>
      </c>
      <c r="C62" s="116" t="s">
        <v>223</v>
      </c>
      <c r="D62" s="116" t="s">
        <v>223</v>
      </c>
      <c r="E62" s="108">
        <v>924765535</v>
      </c>
      <c r="F62" s="108">
        <v>650602995</v>
      </c>
      <c r="G62" s="116" t="s">
        <v>223</v>
      </c>
      <c r="H62" s="116" t="s">
        <v>223</v>
      </c>
      <c r="I62" s="132" t="s">
        <v>223</v>
      </c>
      <c r="J62" s="132" t="s">
        <v>223</v>
      </c>
      <c r="K62" s="132" t="s">
        <v>223</v>
      </c>
      <c r="L62" s="132" t="s">
        <v>223</v>
      </c>
      <c r="M62" s="109" t="s">
        <v>272</v>
      </c>
      <c r="N62" s="107">
        <v>460</v>
      </c>
      <c r="O62" s="118" t="s">
        <v>223</v>
      </c>
      <c r="P62" s="118" t="s">
        <v>223</v>
      </c>
      <c r="Q62" s="110">
        <f>+E62/$E$349</f>
        <v>170.65032320139241</v>
      </c>
      <c r="R62" s="110">
        <f>+F62/$F$349</f>
        <v>116.86042338627473</v>
      </c>
      <c r="S62" s="118" t="s">
        <v>223</v>
      </c>
      <c r="T62" s="118" t="s">
        <v>223</v>
      </c>
      <c r="U62" s="118" t="s">
        <v>223</v>
      </c>
      <c r="V62" s="118" t="s">
        <v>223</v>
      </c>
      <c r="W62" s="118" t="s">
        <v>223</v>
      </c>
      <c r="X62" s="118" t="s">
        <v>223</v>
      </c>
      <c r="Y62" s="109" t="s">
        <v>272</v>
      </c>
      <c r="Z62" s="107">
        <v>460</v>
      </c>
      <c r="AA62" s="118" t="s">
        <v>223</v>
      </c>
      <c r="AB62" s="118" t="s">
        <v>223</v>
      </c>
      <c r="AC62" s="110">
        <f>+Q62/$Q$350</f>
        <v>41.622030049120106</v>
      </c>
      <c r="AD62" s="110">
        <f>+R62/$R$350</f>
        <v>29.069757061262376</v>
      </c>
      <c r="AE62" s="118" t="s">
        <v>223</v>
      </c>
      <c r="AF62" s="118" t="s">
        <v>223</v>
      </c>
      <c r="AG62" s="118" t="s">
        <v>223</v>
      </c>
      <c r="AH62" s="118" t="s">
        <v>223</v>
      </c>
      <c r="AI62" s="118" t="s">
        <v>223</v>
      </c>
      <c r="AJ62" s="118" t="s">
        <v>223</v>
      </c>
    </row>
    <row r="63" spans="1:36" s="6" customFormat="1" ht="11.1" customHeight="1">
      <c r="A63" s="106" t="s">
        <v>269</v>
      </c>
      <c r="B63" s="107">
        <v>470</v>
      </c>
      <c r="C63" s="116" t="s">
        <v>223</v>
      </c>
      <c r="D63" s="116" t="s">
        <v>223</v>
      </c>
      <c r="E63" s="108">
        <v>756148522</v>
      </c>
      <c r="F63" s="108">
        <v>1175405966</v>
      </c>
      <c r="G63" s="116" t="s">
        <v>223</v>
      </c>
      <c r="H63" s="116" t="s">
        <v>223</v>
      </c>
      <c r="I63" s="132" t="s">
        <v>223</v>
      </c>
      <c r="J63" s="132" t="s">
        <v>223</v>
      </c>
      <c r="K63" s="132" t="s">
        <v>223</v>
      </c>
      <c r="L63" s="132" t="s">
        <v>223</v>
      </c>
      <c r="M63" s="109" t="s">
        <v>269</v>
      </c>
      <c r="N63" s="107">
        <v>470</v>
      </c>
      <c r="O63" s="118" t="s">
        <v>223</v>
      </c>
      <c r="P63" s="118" t="s">
        <v>223</v>
      </c>
      <c r="Q63" s="110">
        <f>+E63/$E$349</f>
        <v>139.53481697126091</v>
      </c>
      <c r="R63" s="110">
        <f>+F63/$F$349</f>
        <v>211.12481788915412</v>
      </c>
      <c r="S63" s="118" t="s">
        <v>223</v>
      </c>
      <c r="T63" s="118" t="s">
        <v>223</v>
      </c>
      <c r="U63" s="118" t="s">
        <v>223</v>
      </c>
      <c r="V63" s="118" t="s">
        <v>223</v>
      </c>
      <c r="W63" s="118" t="s">
        <v>223</v>
      </c>
      <c r="X63" s="118" t="s">
        <v>223</v>
      </c>
      <c r="Y63" s="109" t="s">
        <v>269</v>
      </c>
      <c r="Z63" s="107">
        <v>470</v>
      </c>
      <c r="AA63" s="118" t="s">
        <v>223</v>
      </c>
      <c r="AB63" s="118" t="s">
        <v>223</v>
      </c>
      <c r="AC63" s="110">
        <f>+Q63/$Q$350</f>
        <v>34.032882188112417</v>
      </c>
      <c r="AD63" s="110">
        <f>+R63/$R$350</f>
        <v>52.518611415212469</v>
      </c>
      <c r="AE63" s="118" t="s">
        <v>223</v>
      </c>
      <c r="AF63" s="118" t="s">
        <v>223</v>
      </c>
      <c r="AG63" s="118" t="s">
        <v>223</v>
      </c>
      <c r="AH63" s="118" t="s">
        <v>223</v>
      </c>
      <c r="AI63" s="118" t="s">
        <v>223</v>
      </c>
      <c r="AJ63" s="118" t="s">
        <v>223</v>
      </c>
    </row>
    <row r="64" spans="1:36" s="6" customFormat="1" ht="11.1" customHeight="1">
      <c r="A64" s="130" t="s">
        <v>273</v>
      </c>
      <c r="B64" s="107"/>
      <c r="C64" s="137"/>
      <c r="D64" s="137"/>
      <c r="E64" s="108"/>
      <c r="F64" s="108"/>
      <c r="G64" s="108"/>
      <c r="H64" s="108"/>
      <c r="I64" s="117"/>
      <c r="J64" s="117"/>
      <c r="K64" s="117"/>
      <c r="L64" s="117"/>
      <c r="M64" s="131" t="s">
        <v>273</v>
      </c>
      <c r="N64" s="107"/>
      <c r="O64" s="139"/>
      <c r="P64" s="139"/>
      <c r="Q64" s="110"/>
      <c r="R64" s="110"/>
      <c r="S64" s="110"/>
      <c r="T64" s="110"/>
      <c r="U64" s="110"/>
      <c r="V64" s="110"/>
      <c r="W64" s="110"/>
      <c r="X64" s="110"/>
      <c r="Y64" s="131" t="s">
        <v>273</v>
      </c>
      <c r="Z64" s="107"/>
      <c r="AA64" s="139"/>
      <c r="AB64" s="139"/>
      <c r="AC64" s="110"/>
      <c r="AD64" s="110"/>
      <c r="AE64" s="110"/>
      <c r="AF64" s="110"/>
      <c r="AG64" s="110"/>
      <c r="AH64" s="110"/>
      <c r="AI64" s="110"/>
      <c r="AJ64" s="110"/>
    </row>
    <row r="65" spans="1:36" s="6" customFormat="1" ht="11.1" customHeight="1">
      <c r="A65" s="120" t="s">
        <v>271</v>
      </c>
      <c r="B65" s="107">
        <v>450</v>
      </c>
      <c r="C65" s="116" t="s">
        <v>223</v>
      </c>
      <c r="D65" s="116" t="s">
        <v>223</v>
      </c>
      <c r="E65" s="116" t="s">
        <v>223</v>
      </c>
      <c r="F65" s="116" t="s">
        <v>223</v>
      </c>
      <c r="G65" s="108">
        <v>187888820639</v>
      </c>
      <c r="H65" s="116" t="s">
        <v>223</v>
      </c>
      <c r="I65" s="132" t="s">
        <v>223</v>
      </c>
      <c r="J65" s="132" t="s">
        <v>223</v>
      </c>
      <c r="K65" s="132" t="s">
        <v>223</v>
      </c>
      <c r="L65" s="132" t="s">
        <v>223</v>
      </c>
      <c r="M65" s="109" t="s">
        <v>271</v>
      </c>
      <c r="N65" s="107">
        <v>450</v>
      </c>
      <c r="O65" s="118" t="s">
        <v>223</v>
      </c>
      <c r="P65" s="118" t="s">
        <v>223</v>
      </c>
      <c r="Q65" s="118" t="s">
        <v>223</v>
      </c>
      <c r="R65" s="118" t="s">
        <v>223</v>
      </c>
      <c r="S65" s="110">
        <f>+G65/$G$349</f>
        <v>32783.624562938967</v>
      </c>
      <c r="T65" s="118" t="s">
        <v>223</v>
      </c>
      <c r="U65" s="118" t="s">
        <v>223</v>
      </c>
      <c r="V65" s="118" t="s">
        <v>223</v>
      </c>
      <c r="W65" s="118" t="s">
        <v>223</v>
      </c>
      <c r="X65" s="118" t="s">
        <v>223</v>
      </c>
      <c r="Y65" s="109" t="s">
        <v>271</v>
      </c>
      <c r="Z65" s="107">
        <v>450</v>
      </c>
      <c r="AA65" s="118" t="s">
        <v>223</v>
      </c>
      <c r="AB65" s="118" t="s">
        <v>223</v>
      </c>
      <c r="AC65" s="118" t="s">
        <v>223</v>
      </c>
      <c r="AD65" s="118" t="s">
        <v>223</v>
      </c>
      <c r="AE65" s="110">
        <f>+S65/$S$350</f>
        <v>8320.7168941469463</v>
      </c>
      <c r="AF65" s="118" t="s">
        <v>223</v>
      </c>
      <c r="AG65" s="118" t="s">
        <v>223</v>
      </c>
      <c r="AH65" s="118" t="s">
        <v>223</v>
      </c>
      <c r="AI65" s="118" t="s">
        <v>223</v>
      </c>
      <c r="AJ65" s="118" t="s">
        <v>223</v>
      </c>
    </row>
    <row r="66" spans="1:36" s="6" customFormat="1" ht="11.1" customHeight="1">
      <c r="A66" s="106" t="s">
        <v>274</v>
      </c>
      <c r="B66" s="107">
        <v>940</v>
      </c>
      <c r="C66" s="116" t="s">
        <v>223</v>
      </c>
      <c r="D66" s="116" t="s">
        <v>223</v>
      </c>
      <c r="E66" s="116" t="s">
        <v>223</v>
      </c>
      <c r="F66" s="116" t="s">
        <v>223</v>
      </c>
      <c r="G66" s="108">
        <v>162957073038</v>
      </c>
      <c r="H66" s="116" t="s">
        <v>223</v>
      </c>
      <c r="I66" s="132" t="s">
        <v>223</v>
      </c>
      <c r="J66" s="132" t="s">
        <v>223</v>
      </c>
      <c r="K66" s="132" t="s">
        <v>223</v>
      </c>
      <c r="L66" s="132" t="s">
        <v>223</v>
      </c>
      <c r="M66" s="109" t="s">
        <v>274</v>
      </c>
      <c r="N66" s="107">
        <v>940</v>
      </c>
      <c r="O66" s="118" t="s">
        <v>223</v>
      </c>
      <c r="P66" s="118" t="s">
        <v>223</v>
      </c>
      <c r="Q66" s="118" t="s">
        <v>223</v>
      </c>
      <c r="R66" s="118" t="s">
        <v>223</v>
      </c>
      <c r="S66" s="110">
        <f>+G66/$G$349</f>
        <v>28433.4293237046</v>
      </c>
      <c r="T66" s="118" t="s">
        <v>223</v>
      </c>
      <c r="U66" s="118" t="s">
        <v>223</v>
      </c>
      <c r="V66" s="118" t="s">
        <v>223</v>
      </c>
      <c r="W66" s="118" t="s">
        <v>223</v>
      </c>
      <c r="X66" s="118" t="s">
        <v>223</v>
      </c>
      <c r="Y66" s="109" t="s">
        <v>274</v>
      </c>
      <c r="Z66" s="107">
        <v>940</v>
      </c>
      <c r="AA66" s="118" t="s">
        <v>223</v>
      </c>
      <c r="AB66" s="118" t="s">
        <v>223</v>
      </c>
      <c r="AC66" s="118" t="s">
        <v>223</v>
      </c>
      <c r="AD66" s="118" t="s">
        <v>223</v>
      </c>
      <c r="AE66" s="110">
        <f>+S66/$S$350</f>
        <v>7216.6064273361935</v>
      </c>
      <c r="AF66" s="118" t="s">
        <v>223</v>
      </c>
      <c r="AG66" s="118" t="s">
        <v>223</v>
      </c>
      <c r="AH66" s="118" t="s">
        <v>223</v>
      </c>
      <c r="AI66" s="118" t="s">
        <v>223</v>
      </c>
      <c r="AJ66" s="118" t="s">
        <v>223</v>
      </c>
    </row>
    <row r="67" spans="1:36" s="6" customFormat="1" ht="11.1" customHeight="1">
      <c r="A67" s="120" t="s">
        <v>275</v>
      </c>
      <c r="B67" s="107">
        <v>460</v>
      </c>
      <c r="C67" s="116" t="s">
        <v>223</v>
      </c>
      <c r="D67" s="116" t="s">
        <v>223</v>
      </c>
      <c r="E67" s="116" t="s">
        <v>223</v>
      </c>
      <c r="F67" s="116" t="s">
        <v>223</v>
      </c>
      <c r="G67" s="108">
        <v>1412716272</v>
      </c>
      <c r="H67" s="116" t="s">
        <v>223</v>
      </c>
      <c r="I67" s="132" t="s">
        <v>223</v>
      </c>
      <c r="J67" s="132" t="s">
        <v>223</v>
      </c>
      <c r="K67" s="132" t="s">
        <v>223</v>
      </c>
      <c r="L67" s="132" t="s">
        <v>223</v>
      </c>
      <c r="M67" s="109" t="s">
        <v>275</v>
      </c>
      <c r="N67" s="107">
        <v>460</v>
      </c>
      <c r="O67" s="118" t="s">
        <v>223</v>
      </c>
      <c r="P67" s="118" t="s">
        <v>223</v>
      </c>
      <c r="Q67" s="118" t="s">
        <v>223</v>
      </c>
      <c r="R67" s="118" t="s">
        <v>223</v>
      </c>
      <c r="S67" s="110">
        <f>+G67/$G$349</f>
        <v>246.49662346962117</v>
      </c>
      <c r="T67" s="118" t="s">
        <v>223</v>
      </c>
      <c r="U67" s="118" t="s">
        <v>223</v>
      </c>
      <c r="V67" s="118" t="s">
        <v>223</v>
      </c>
      <c r="W67" s="118" t="s">
        <v>223</v>
      </c>
      <c r="X67" s="118" t="s">
        <v>223</v>
      </c>
      <c r="Y67" s="109" t="s">
        <v>275</v>
      </c>
      <c r="Z67" s="107">
        <v>460</v>
      </c>
      <c r="AA67" s="118" t="s">
        <v>223</v>
      </c>
      <c r="AB67" s="118" t="s">
        <v>223</v>
      </c>
      <c r="AC67" s="118" t="s">
        <v>223</v>
      </c>
      <c r="AD67" s="118" t="s">
        <v>223</v>
      </c>
      <c r="AE67" s="110">
        <f>+S67/$S$350</f>
        <v>62.562594789243953</v>
      </c>
      <c r="AF67" s="118" t="s">
        <v>223</v>
      </c>
      <c r="AG67" s="118" t="s">
        <v>223</v>
      </c>
      <c r="AH67" s="118" t="s">
        <v>223</v>
      </c>
      <c r="AI67" s="118" t="s">
        <v>223</v>
      </c>
      <c r="AJ67" s="118" t="s">
        <v>223</v>
      </c>
    </row>
    <row r="68" spans="1:36" s="6" customFormat="1" ht="11.1" customHeight="1">
      <c r="A68" s="106" t="s">
        <v>276</v>
      </c>
      <c r="B68" s="107">
        <v>470</v>
      </c>
      <c r="C68" s="116" t="s">
        <v>223</v>
      </c>
      <c r="D68" s="116" t="s">
        <v>223</v>
      </c>
      <c r="E68" s="116" t="s">
        <v>223</v>
      </c>
      <c r="F68" s="116" t="s">
        <v>223</v>
      </c>
      <c r="G68" s="108">
        <v>965667610</v>
      </c>
      <c r="H68" s="116" t="s">
        <v>223</v>
      </c>
      <c r="I68" s="132" t="s">
        <v>223</v>
      </c>
      <c r="J68" s="132" t="s">
        <v>223</v>
      </c>
      <c r="K68" s="132" t="s">
        <v>223</v>
      </c>
      <c r="L68" s="132" t="s">
        <v>223</v>
      </c>
      <c r="M68" s="109" t="s">
        <v>276</v>
      </c>
      <c r="N68" s="107">
        <v>470</v>
      </c>
      <c r="O68" s="118" t="s">
        <v>223</v>
      </c>
      <c r="P68" s="118" t="s">
        <v>223</v>
      </c>
      <c r="Q68" s="118" t="s">
        <v>223</v>
      </c>
      <c r="R68" s="118" t="s">
        <v>223</v>
      </c>
      <c r="S68" s="110">
        <f>+G68/$G$349</f>
        <v>168.49370958401403</v>
      </c>
      <c r="T68" s="118" t="s">
        <v>223</v>
      </c>
      <c r="U68" s="118" t="s">
        <v>223</v>
      </c>
      <c r="V68" s="118" t="s">
        <v>223</v>
      </c>
      <c r="W68" s="118" t="s">
        <v>223</v>
      </c>
      <c r="X68" s="118" t="s">
        <v>223</v>
      </c>
      <c r="Y68" s="109" t="s">
        <v>276</v>
      </c>
      <c r="Z68" s="107">
        <v>470</v>
      </c>
      <c r="AA68" s="118" t="s">
        <v>223</v>
      </c>
      <c r="AB68" s="118" t="s">
        <v>223</v>
      </c>
      <c r="AC68" s="118" t="s">
        <v>223</v>
      </c>
      <c r="AD68" s="118" t="s">
        <v>223</v>
      </c>
      <c r="AE68" s="110">
        <f>+S68/$S$350</f>
        <v>42.764900909648233</v>
      </c>
      <c r="AF68" s="118" t="s">
        <v>223</v>
      </c>
      <c r="AG68" s="118" t="s">
        <v>223</v>
      </c>
      <c r="AH68" s="118" t="s">
        <v>223</v>
      </c>
      <c r="AI68" s="118" t="s">
        <v>223</v>
      </c>
      <c r="AJ68" s="118" t="s">
        <v>223</v>
      </c>
    </row>
    <row r="69" spans="1:36" s="6" customFormat="1" ht="11.1" customHeight="1">
      <c r="A69" s="130" t="s">
        <v>277</v>
      </c>
      <c r="B69" s="107"/>
      <c r="C69" s="137"/>
      <c r="D69" s="137"/>
      <c r="E69" s="137"/>
      <c r="F69" s="137"/>
      <c r="G69" s="108"/>
      <c r="H69" s="108"/>
      <c r="I69" s="117"/>
      <c r="J69" s="117"/>
      <c r="K69" s="117"/>
      <c r="L69" s="117"/>
      <c r="M69" s="131" t="s">
        <v>277</v>
      </c>
      <c r="N69" s="107"/>
      <c r="O69" s="139"/>
      <c r="P69" s="139"/>
      <c r="Q69" s="139"/>
      <c r="R69" s="139"/>
      <c r="S69" s="110"/>
      <c r="T69" s="110"/>
      <c r="U69" s="110"/>
      <c r="V69" s="110"/>
      <c r="W69" s="110"/>
      <c r="X69" s="110"/>
      <c r="Y69" s="131" t="s">
        <v>277</v>
      </c>
      <c r="Z69" s="107"/>
      <c r="AA69" s="139"/>
      <c r="AB69" s="139"/>
      <c r="AC69" s="139"/>
      <c r="AD69" s="139"/>
      <c r="AE69" s="110"/>
      <c r="AF69" s="110"/>
      <c r="AG69" s="110"/>
      <c r="AH69" s="110"/>
      <c r="AI69" s="110"/>
      <c r="AJ69" s="110"/>
    </row>
    <row r="70" spans="1:36" s="6" customFormat="1" ht="11.1" customHeight="1">
      <c r="A70" s="120" t="s">
        <v>278</v>
      </c>
      <c r="B70" s="107">
        <v>460</v>
      </c>
      <c r="C70" s="116" t="s">
        <v>223</v>
      </c>
      <c r="D70" s="116" t="s">
        <v>223</v>
      </c>
      <c r="E70" s="116" t="s">
        <v>223</v>
      </c>
      <c r="F70" s="116" t="s">
        <v>223</v>
      </c>
      <c r="G70" s="116" t="s">
        <v>223</v>
      </c>
      <c r="H70" s="108">
        <v>1707414387</v>
      </c>
      <c r="I70" s="117">
        <v>3048677403</v>
      </c>
      <c r="J70" s="117">
        <v>4954670444</v>
      </c>
      <c r="K70" s="117">
        <v>5185521490</v>
      </c>
      <c r="L70" s="117">
        <v>5082032752</v>
      </c>
      <c r="M70" s="109" t="s">
        <v>278</v>
      </c>
      <c r="N70" s="107">
        <v>460</v>
      </c>
      <c r="O70" s="118" t="s">
        <v>223</v>
      </c>
      <c r="P70" s="118" t="s">
        <v>223</v>
      </c>
      <c r="Q70" s="118" t="s">
        <v>223</v>
      </c>
      <c r="R70" s="118" t="s">
        <v>223</v>
      </c>
      <c r="S70" s="118" t="s">
        <v>223</v>
      </c>
      <c r="T70" s="110">
        <f>+H70/$H$349</f>
        <v>288.98758839740009</v>
      </c>
      <c r="U70" s="110">
        <f>+I70/$I$349</f>
        <v>499.43038646962333</v>
      </c>
      <c r="V70" s="110">
        <f>+J70/$J$349</f>
        <v>789.8336064591166</v>
      </c>
      <c r="W70" s="110">
        <f t="shared" ref="W70:X73" si="55">+K70/K$349</f>
        <v>806.31889698582131</v>
      </c>
      <c r="X70" s="110">
        <f t="shared" si="55"/>
        <v>771.3321211466274</v>
      </c>
      <c r="Y70" s="109" t="s">
        <v>278</v>
      </c>
      <c r="Z70" s="107">
        <v>460</v>
      </c>
      <c r="AA70" s="118" t="s">
        <v>223</v>
      </c>
      <c r="AB70" s="118" t="s">
        <v>223</v>
      </c>
      <c r="AC70" s="118" t="s">
        <v>223</v>
      </c>
      <c r="AD70" s="118" t="s">
        <v>223</v>
      </c>
      <c r="AE70" s="118" t="s">
        <v>223</v>
      </c>
      <c r="AF70" s="110">
        <f>+T70/$T$350</f>
        <v>73.721323570765335</v>
      </c>
      <c r="AG70" s="110">
        <f>+U70/$U$350</f>
        <v>130.05999647646442</v>
      </c>
      <c r="AH70" s="111">
        <f>+V70/$V$350</f>
        <v>209.50493540029618</v>
      </c>
      <c r="AI70" s="111">
        <f t="shared" ref="AI70:AJ73" si="56">+W70/W$350</f>
        <v>222.12641790243012</v>
      </c>
      <c r="AJ70" s="111">
        <f t="shared" si="56"/>
        <v>213.07517158746612</v>
      </c>
    </row>
    <row r="71" spans="1:36" s="6" customFormat="1" ht="11.1" customHeight="1">
      <c r="A71" s="106" t="s">
        <v>279</v>
      </c>
      <c r="B71" s="107">
        <v>470</v>
      </c>
      <c r="C71" s="116" t="s">
        <v>223</v>
      </c>
      <c r="D71" s="116" t="s">
        <v>223</v>
      </c>
      <c r="E71" s="116" t="s">
        <v>223</v>
      </c>
      <c r="F71" s="116" t="s">
        <v>223</v>
      </c>
      <c r="G71" s="116" t="s">
        <v>223</v>
      </c>
      <c r="H71" s="108">
        <v>2809636269</v>
      </c>
      <c r="I71" s="117">
        <v>791995080</v>
      </c>
      <c r="J71" s="117">
        <v>2393697352</v>
      </c>
      <c r="K71" s="117">
        <v>1595299749</v>
      </c>
      <c r="L71" s="117">
        <v>1412986872</v>
      </c>
      <c r="M71" s="109" t="s">
        <v>279</v>
      </c>
      <c r="N71" s="107">
        <v>470</v>
      </c>
      <c r="O71" s="118" t="s">
        <v>223</v>
      </c>
      <c r="P71" s="118" t="s">
        <v>223</v>
      </c>
      <c r="Q71" s="118" t="s">
        <v>223</v>
      </c>
      <c r="R71" s="118" t="s">
        <v>223</v>
      </c>
      <c r="S71" s="118" t="s">
        <v>223</v>
      </c>
      <c r="T71" s="110">
        <f>+H71/$H$349</f>
        <v>475.5436148566194</v>
      </c>
      <c r="U71" s="110">
        <f>+I71/$I$349</f>
        <v>129.74360898178648</v>
      </c>
      <c r="V71" s="110">
        <f>+J71/$J$349</f>
        <v>381.58392847122678</v>
      </c>
      <c r="W71" s="110">
        <f t="shared" si="55"/>
        <v>248.05997554075077</v>
      </c>
      <c r="X71" s="110">
        <f t="shared" si="55"/>
        <v>214.45791759275505</v>
      </c>
      <c r="Y71" s="109" t="s">
        <v>279</v>
      </c>
      <c r="Z71" s="107">
        <v>470</v>
      </c>
      <c r="AA71" s="118" t="s">
        <v>223</v>
      </c>
      <c r="AB71" s="118" t="s">
        <v>223</v>
      </c>
      <c r="AC71" s="118" t="s">
        <v>223</v>
      </c>
      <c r="AD71" s="118" t="s">
        <v>223</v>
      </c>
      <c r="AE71" s="118" t="s">
        <v>223</v>
      </c>
      <c r="AF71" s="110">
        <f>+T71/$T$350</f>
        <v>121.31214664709678</v>
      </c>
      <c r="AG71" s="110">
        <f>+U71/$U$350</f>
        <v>33.787398172340232</v>
      </c>
      <c r="AH71" s="111">
        <f>+V71/$V$350</f>
        <v>101.21589614621401</v>
      </c>
      <c r="AI71" s="111">
        <f t="shared" si="56"/>
        <v>68.336081416184783</v>
      </c>
      <c r="AJ71" s="111">
        <f t="shared" si="56"/>
        <v>59.242518672031778</v>
      </c>
    </row>
    <row r="72" spans="1:36" s="6" customFormat="1" ht="11.1" customHeight="1">
      <c r="A72" s="106" t="s">
        <v>280</v>
      </c>
      <c r="B72" s="107">
        <v>480</v>
      </c>
      <c r="C72" s="108">
        <v>2822791400</v>
      </c>
      <c r="D72" s="108">
        <v>3092868520</v>
      </c>
      <c r="E72" s="108">
        <v>2185678600</v>
      </c>
      <c r="F72" s="108">
        <v>2157748200</v>
      </c>
      <c r="G72" s="108">
        <v>2402698600</v>
      </c>
      <c r="H72" s="108">
        <v>3946442000</v>
      </c>
      <c r="I72" s="117">
        <v>2970107200</v>
      </c>
      <c r="J72" s="117">
        <v>4565132600</v>
      </c>
      <c r="K72" s="117">
        <v>4519218800</v>
      </c>
      <c r="L72" s="117">
        <v>4751446000</v>
      </c>
      <c r="M72" s="109" t="s">
        <v>280</v>
      </c>
      <c r="N72" s="107">
        <v>480</v>
      </c>
      <c r="O72" s="110">
        <f>+C72/$C$349</f>
        <v>547.05355106239529</v>
      </c>
      <c r="P72" s="110">
        <f>+D72/$D$349</f>
        <v>584.95206328720349</v>
      </c>
      <c r="Q72" s="110">
        <f>+E72/$E$349</f>
        <v>403.33116383318384</v>
      </c>
      <c r="R72" s="110">
        <f>+F72/$F$349</f>
        <v>387.57179132409652</v>
      </c>
      <c r="S72" s="110">
        <f>+G72/$G$349</f>
        <v>419.2328663962511</v>
      </c>
      <c r="T72" s="110">
        <f>+H72/$H$349</f>
        <v>667.95311379217776</v>
      </c>
      <c r="U72" s="110">
        <f>+I72/$I$349</f>
        <v>486.55911750207929</v>
      </c>
      <c r="V72" s="110">
        <f>+J72/$J$349</f>
        <v>727.73662470094325</v>
      </c>
      <c r="W72" s="110">
        <f t="shared" si="55"/>
        <v>702.71264425009383</v>
      </c>
      <c r="X72" s="110">
        <f t="shared" si="55"/>
        <v>721.15688751737082</v>
      </c>
      <c r="Y72" s="109" t="s">
        <v>280</v>
      </c>
      <c r="Z72" s="107">
        <v>480</v>
      </c>
      <c r="AA72" s="110">
        <f>+O72/$O$350</f>
        <v>131.50325746692195</v>
      </c>
      <c r="AB72" s="110">
        <f>+P72/$P$350</f>
        <v>142.3241029895872</v>
      </c>
      <c r="AC72" s="110">
        <f>+Q72/$Q$350</f>
        <v>98.373454593459485</v>
      </c>
      <c r="AD72" s="110">
        <f>+R72/$R$350</f>
        <v>96.410893364203119</v>
      </c>
      <c r="AE72" s="110">
        <f>+S72/$S$350</f>
        <v>106.40428081123125</v>
      </c>
      <c r="AF72" s="110">
        <f>+T72/$T$350</f>
        <v>170.39620249800453</v>
      </c>
      <c r="AG72" s="110">
        <f>+U72/$U$350</f>
        <v>126.70810351616649</v>
      </c>
      <c r="AH72" s="111">
        <f>+V72/$V$350</f>
        <v>193.0335874538311</v>
      </c>
      <c r="AI72" s="111">
        <f t="shared" si="56"/>
        <v>193.58475048211952</v>
      </c>
      <c r="AJ72" s="111">
        <f t="shared" si="56"/>
        <v>199.2146098114284</v>
      </c>
    </row>
    <row r="73" spans="1:36" s="7" customFormat="1" ht="11.1" customHeight="1">
      <c r="A73" s="104" t="s">
        <v>281</v>
      </c>
      <c r="B73" s="101">
        <v>490</v>
      </c>
      <c r="C73" s="134">
        <v>2968663918</v>
      </c>
      <c r="D73" s="134">
        <v>2428407854</v>
      </c>
      <c r="E73" s="134">
        <v>2173790508</v>
      </c>
      <c r="F73" s="134">
        <v>1411766960</v>
      </c>
      <c r="G73" s="134">
        <v>2286857099</v>
      </c>
      <c r="H73" s="134">
        <v>1569352432</v>
      </c>
      <c r="I73" s="122">
        <v>2541676971</v>
      </c>
      <c r="J73" s="122">
        <v>1476832018</v>
      </c>
      <c r="K73" s="122">
        <v>1400652099</v>
      </c>
      <c r="L73" s="122">
        <v>1284663589</v>
      </c>
      <c r="M73" s="105" t="s">
        <v>281</v>
      </c>
      <c r="N73" s="101">
        <v>490</v>
      </c>
      <c r="O73" s="99">
        <f>+C73/$C$349</f>
        <v>575.32346819984764</v>
      </c>
      <c r="P73" s="99">
        <f>+D73/$D$349</f>
        <v>459.28308155179838</v>
      </c>
      <c r="Q73" s="99">
        <f>+E73/$E$349</f>
        <v>401.13741129238667</v>
      </c>
      <c r="R73" s="99">
        <f>+F73/$F$349</f>
        <v>253.5796575426985</v>
      </c>
      <c r="S73" s="99">
        <f>+G73/$G$349</f>
        <v>399.02035846376464</v>
      </c>
      <c r="T73" s="99">
        <f>+H73/$H$349</f>
        <v>265.61997961498662</v>
      </c>
      <c r="U73" s="99">
        <f>+I73/$I$349</f>
        <v>416.37423187456596</v>
      </c>
      <c r="V73" s="99">
        <f>+J73/$J$349</f>
        <v>235.42465076033116</v>
      </c>
      <c r="W73" s="99">
        <f t="shared" si="55"/>
        <v>217.79338060877564</v>
      </c>
      <c r="X73" s="99">
        <f t="shared" si="55"/>
        <v>194.98148465754107</v>
      </c>
      <c r="Y73" s="105" t="s">
        <v>281</v>
      </c>
      <c r="Z73" s="101">
        <v>490</v>
      </c>
      <c r="AA73" s="99">
        <f>+O73/$O$350</f>
        <v>138.29891062496338</v>
      </c>
      <c r="AB73" s="99">
        <f>+P73/$P$350</f>
        <v>111.74770840676359</v>
      </c>
      <c r="AC73" s="99">
        <f>+Q73/$Q$350</f>
        <v>97.838392998143092</v>
      </c>
      <c r="AD73" s="99">
        <f>+R73/$R$350</f>
        <v>63.079516801666301</v>
      </c>
      <c r="AE73" s="99">
        <f>+S73/$S$350</f>
        <v>101.27420265577783</v>
      </c>
      <c r="AF73" s="99">
        <f>+T73/$T$350</f>
        <v>67.760198881374137</v>
      </c>
      <c r="AG73" s="99">
        <f>+U73/$U$350</f>
        <v>108.43078955066822</v>
      </c>
      <c r="AH73" s="111">
        <f>+V73/$V$350</f>
        <v>62.446856965605079</v>
      </c>
      <c r="AI73" s="111">
        <f t="shared" si="56"/>
        <v>59.998176476246734</v>
      </c>
      <c r="AJ73" s="111">
        <f t="shared" si="56"/>
        <v>53.862288579431237</v>
      </c>
    </row>
    <row r="74" spans="1:36" s="6" customFormat="1" ht="11.1" customHeight="1">
      <c r="A74" s="128"/>
      <c r="B74" s="107"/>
      <c r="C74" s="108"/>
      <c r="D74" s="108"/>
      <c r="E74" s="108"/>
      <c r="F74" s="108"/>
      <c r="G74" s="108"/>
      <c r="H74" s="108"/>
      <c r="I74" s="145"/>
      <c r="J74" s="145"/>
      <c r="K74" s="145"/>
      <c r="L74" s="145"/>
      <c r="M74" s="129"/>
      <c r="N74" s="107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29"/>
      <c r="Z74" s="107"/>
      <c r="AA74" s="110"/>
      <c r="AB74" s="110"/>
      <c r="AC74" s="110"/>
      <c r="AD74" s="110"/>
      <c r="AE74" s="110"/>
      <c r="AF74" s="110"/>
      <c r="AG74" s="110"/>
      <c r="AH74" s="111"/>
      <c r="AI74" s="111"/>
      <c r="AJ74" s="111"/>
    </row>
    <row r="75" spans="1:36" s="6" customFormat="1" ht="11.1" customHeight="1">
      <c r="A75" s="100" t="s">
        <v>11</v>
      </c>
      <c r="B75" s="96" t="s">
        <v>12</v>
      </c>
      <c r="C75" s="147">
        <f t="shared" ref="C75:L75" si="57">+C76+C116</f>
        <v>2580219614186</v>
      </c>
      <c r="D75" s="147">
        <f t="shared" si="57"/>
        <v>2891587215639</v>
      </c>
      <c r="E75" s="147">
        <f t="shared" si="57"/>
        <v>3341567285062</v>
      </c>
      <c r="F75" s="147">
        <f t="shared" si="57"/>
        <v>3787842737813</v>
      </c>
      <c r="G75" s="147">
        <f t="shared" si="57"/>
        <v>4387938386098</v>
      </c>
      <c r="H75" s="147">
        <f t="shared" si="57"/>
        <v>4705485079581</v>
      </c>
      <c r="I75" s="148">
        <f t="shared" si="57"/>
        <v>5036655775638</v>
      </c>
      <c r="J75" s="148">
        <f t="shared" si="57"/>
        <v>5290924914420</v>
      </c>
      <c r="K75" s="148">
        <f t="shared" si="57"/>
        <v>5503768909342</v>
      </c>
      <c r="L75" s="148">
        <f t="shared" si="57"/>
        <v>5684384517908</v>
      </c>
      <c r="M75" s="103" t="s">
        <v>11</v>
      </c>
      <c r="N75" s="96" t="s">
        <v>12</v>
      </c>
      <c r="O75" s="99">
        <f>+C75/$C$349</f>
        <v>500043.43305753829</v>
      </c>
      <c r="P75" s="99">
        <f>+D75/$D$349</f>
        <v>546883.87075792428</v>
      </c>
      <c r="Q75" s="99">
        <f>+E75/$E$349</f>
        <v>616631.47642610804</v>
      </c>
      <c r="R75" s="99">
        <f t="shared" ref="R75:R91" si="58">+F75/$F$349</f>
        <v>680367.15087893687</v>
      </c>
      <c r="S75" s="99">
        <f t="shared" ref="S75:S91" si="59">+G75/$G$349</f>
        <v>765625.77893623628</v>
      </c>
      <c r="T75" s="99">
        <f t="shared" ref="T75:T91" si="60">+H75/$H$349</f>
        <v>796424.57961089059</v>
      </c>
      <c r="U75" s="99">
        <f t="shared" ref="U75:U91" si="61">+I75/$I$349</f>
        <v>825098.43057387823</v>
      </c>
      <c r="V75" s="99">
        <f t="shared" ref="V75:V91" si="62">+J75/$J$349</f>
        <v>843436.58249185083</v>
      </c>
      <c r="W75" s="99">
        <f t="shared" ref="W75:X91" si="63">+K75/K$349</f>
        <v>855804.54826067993</v>
      </c>
      <c r="X75" s="99">
        <f t="shared" si="63"/>
        <v>862754.84271240025</v>
      </c>
      <c r="Y75" s="103" t="s">
        <v>11</v>
      </c>
      <c r="Z75" s="96" t="s">
        <v>12</v>
      </c>
      <c r="AA75" s="99">
        <f>+O75/$O$350</f>
        <v>120202.74833113901</v>
      </c>
      <c r="AB75" s="99">
        <f>+P75/$P$350</f>
        <v>133061.76904085747</v>
      </c>
      <c r="AC75" s="99">
        <f>+Q75/$Q$350</f>
        <v>150397.92107953856</v>
      </c>
      <c r="AD75" s="99">
        <f t="shared" ref="AD75:AD91" si="64">+R75/$R$350</f>
        <v>169245.55992013356</v>
      </c>
      <c r="AE75" s="99">
        <f t="shared" ref="AE75:AE91" si="65">+S75/$S$350</f>
        <v>194321.26368940008</v>
      </c>
      <c r="AF75" s="99">
        <f t="shared" ref="AF75:AF91" si="66">+T75/$T$350</f>
        <v>203169.53561502311</v>
      </c>
      <c r="AG75" s="99">
        <f t="shared" ref="AG75:AG91" si="67">+U75/$U$350</f>
        <v>214869.38296194747</v>
      </c>
      <c r="AH75" s="135">
        <f t="shared" ref="AH75:AH91" si="68">+V75/$V$350</f>
        <v>223723.23143019917</v>
      </c>
      <c r="AI75" s="99">
        <f t="shared" ref="AI75:AJ91" si="69">+W75/W$350</f>
        <v>235758.82872195041</v>
      </c>
      <c r="AJ75" s="99">
        <f t="shared" si="69"/>
        <v>238330.06704762438</v>
      </c>
    </row>
    <row r="76" spans="1:36" s="6" customFormat="1" ht="11.1" customHeight="1">
      <c r="A76" s="100" t="s">
        <v>13</v>
      </c>
      <c r="B76" s="96">
        <v>600</v>
      </c>
      <c r="C76" s="147">
        <f t="shared" ref="C76:L76" si="70">+C77+C81</f>
        <v>455539763172</v>
      </c>
      <c r="D76" s="147">
        <f t="shared" si="70"/>
        <v>537536352090</v>
      </c>
      <c r="E76" s="147">
        <f t="shared" si="70"/>
        <v>609639413151</v>
      </c>
      <c r="F76" s="147">
        <f t="shared" si="70"/>
        <v>748138955671</v>
      </c>
      <c r="G76" s="147">
        <f t="shared" si="70"/>
        <v>1000611537874</v>
      </c>
      <c r="H76" s="147">
        <f t="shared" si="70"/>
        <v>1075240874244</v>
      </c>
      <c r="I76" s="148">
        <f t="shared" si="70"/>
        <v>1163613923269</v>
      </c>
      <c r="J76" s="148">
        <f t="shared" si="70"/>
        <v>1236376223120</v>
      </c>
      <c r="K76" s="148">
        <f t="shared" si="70"/>
        <v>1289579706080</v>
      </c>
      <c r="L76" s="148">
        <f t="shared" si="70"/>
        <v>1317946575736</v>
      </c>
      <c r="M76" s="103" t="s">
        <v>13</v>
      </c>
      <c r="N76" s="96">
        <v>600</v>
      </c>
      <c r="O76" s="99">
        <f>+C76/$C$349</f>
        <v>88283.053821605499</v>
      </c>
      <c r="P76" s="99">
        <f>+D76/$D$349</f>
        <v>101663.87488302353</v>
      </c>
      <c r="Q76" s="99">
        <f>+E76/$E$349</f>
        <v>112498.96211857133</v>
      </c>
      <c r="R76" s="99">
        <f t="shared" si="58"/>
        <v>134379.69972990744</v>
      </c>
      <c r="S76" s="99">
        <f t="shared" si="59"/>
        <v>174590.8717689676</v>
      </c>
      <c r="T76" s="99">
        <f t="shared" si="60"/>
        <v>181989.36916541617</v>
      </c>
      <c r="U76" s="99">
        <f t="shared" si="61"/>
        <v>190621.7269258486</v>
      </c>
      <c r="V76" s="99">
        <f t="shared" si="62"/>
        <v>197093.12703728455</v>
      </c>
      <c r="W76" s="99">
        <f t="shared" si="63"/>
        <v>200522.25956192598</v>
      </c>
      <c r="X76" s="99">
        <f t="shared" si="63"/>
        <v>200033.05319516428</v>
      </c>
      <c r="Y76" s="103" t="s">
        <v>13</v>
      </c>
      <c r="Z76" s="96">
        <v>600</v>
      </c>
      <c r="AA76" s="99">
        <f>+O76/$O$350</f>
        <v>21221.887937885938</v>
      </c>
      <c r="AB76" s="99">
        <f>+P76/$P$350</f>
        <v>24735.735981270929</v>
      </c>
      <c r="AC76" s="99">
        <f>+Q76/$Q$350</f>
        <v>27438.771248432036</v>
      </c>
      <c r="AD76" s="99">
        <f t="shared" si="64"/>
        <v>33427.786002464542</v>
      </c>
      <c r="AE76" s="99">
        <f t="shared" si="65"/>
        <v>44312.404002276038</v>
      </c>
      <c r="AF76" s="99">
        <f t="shared" si="66"/>
        <v>46425.859480973515</v>
      </c>
      <c r="AG76" s="99">
        <f t="shared" si="67"/>
        <v>49641.074720273078</v>
      </c>
      <c r="AH76" s="135">
        <f t="shared" si="68"/>
        <v>52279.34404172004</v>
      </c>
      <c r="AI76" s="99">
        <f t="shared" si="69"/>
        <v>55240.291890337736</v>
      </c>
      <c r="AJ76" s="99">
        <f t="shared" si="69"/>
        <v>55257.749501426595</v>
      </c>
    </row>
    <row r="77" spans="1:36" s="7" customFormat="1" ht="11.1" customHeight="1">
      <c r="A77" s="104" t="s">
        <v>14</v>
      </c>
      <c r="B77" s="101">
        <v>530</v>
      </c>
      <c r="C77" s="102">
        <f t="shared" ref="C77:L77" si="71">+C78</f>
        <v>71991953200</v>
      </c>
      <c r="D77" s="102">
        <f t="shared" si="71"/>
        <v>85003705854</v>
      </c>
      <c r="E77" s="102">
        <f t="shared" si="71"/>
        <v>118284435009</v>
      </c>
      <c r="F77" s="102">
        <f t="shared" si="71"/>
        <v>187879710241</v>
      </c>
      <c r="G77" s="102">
        <f t="shared" si="71"/>
        <v>219785190671</v>
      </c>
      <c r="H77" s="102">
        <f t="shared" si="71"/>
        <v>247694432818</v>
      </c>
      <c r="I77" s="122">
        <f t="shared" si="71"/>
        <v>264514788867</v>
      </c>
      <c r="J77" s="122">
        <f t="shared" si="71"/>
        <v>288612468557</v>
      </c>
      <c r="K77" s="122">
        <f t="shared" si="71"/>
        <v>293623497708</v>
      </c>
      <c r="L77" s="122">
        <f t="shared" si="71"/>
        <v>279432912381</v>
      </c>
      <c r="M77" s="105" t="s">
        <v>14</v>
      </c>
      <c r="N77" s="101">
        <v>530</v>
      </c>
      <c r="O77" s="99">
        <f>+C77/$C$349</f>
        <v>13951.953249530861</v>
      </c>
      <c r="P77" s="99">
        <f>+D77/$D$349</f>
        <v>16076.691525948161</v>
      </c>
      <c r="Q77" s="99">
        <f>+E77/$E$349</f>
        <v>21827.453878868815</v>
      </c>
      <c r="R77" s="99">
        <f t="shared" si="58"/>
        <v>33746.697530118006</v>
      </c>
      <c r="S77" s="99">
        <f t="shared" si="59"/>
        <v>38349.036153119632</v>
      </c>
      <c r="T77" s="99">
        <f t="shared" si="60"/>
        <v>41923.400285566211</v>
      </c>
      <c r="U77" s="99">
        <f t="shared" si="61"/>
        <v>43332.470369209681</v>
      </c>
      <c r="V77" s="99">
        <f t="shared" si="62"/>
        <v>46008.272292962152</v>
      </c>
      <c r="W77" s="99">
        <f t="shared" si="63"/>
        <v>45656.772468805902</v>
      </c>
      <c r="X77" s="99">
        <f t="shared" si="63"/>
        <v>42411.293185820934</v>
      </c>
      <c r="Y77" s="105" t="s">
        <v>14</v>
      </c>
      <c r="Z77" s="101">
        <v>530</v>
      </c>
      <c r="AA77" s="99">
        <f>+O77/$O$350</f>
        <v>3353.8349157526109</v>
      </c>
      <c r="AB77" s="99">
        <f>+P77/$P$350</f>
        <v>3911.6037776029584</v>
      </c>
      <c r="AC77" s="99">
        <f>+Q77/$Q$350</f>
        <v>5323.7692387484922</v>
      </c>
      <c r="AD77" s="99">
        <f t="shared" si="64"/>
        <v>8394.7008781388085</v>
      </c>
      <c r="AE77" s="99">
        <f t="shared" si="65"/>
        <v>9733.2579068831546</v>
      </c>
      <c r="AF77" s="99">
        <f t="shared" si="66"/>
        <v>10694.744970807707</v>
      </c>
      <c r="AG77" s="99">
        <f t="shared" si="67"/>
        <v>11284.497491981689</v>
      </c>
      <c r="AH77" s="135">
        <f t="shared" si="68"/>
        <v>12203.785754101367</v>
      </c>
      <c r="AI77" s="99">
        <f t="shared" si="69"/>
        <v>12577.6232696435</v>
      </c>
      <c r="AJ77" s="99">
        <f t="shared" si="69"/>
        <v>11715.826846911859</v>
      </c>
    </row>
    <row r="78" spans="1:36" s="6" customFormat="1" ht="11.1" customHeight="1">
      <c r="A78" s="112" t="s">
        <v>282</v>
      </c>
      <c r="B78" s="113">
        <v>540</v>
      </c>
      <c r="C78" s="114">
        <v>71991953200</v>
      </c>
      <c r="D78" s="114">
        <v>85003705854</v>
      </c>
      <c r="E78" s="114">
        <v>118284435009</v>
      </c>
      <c r="F78" s="125">
        <f t="shared" ref="F78:L78" si="72">+F79+F80</f>
        <v>187879710241</v>
      </c>
      <c r="G78" s="114">
        <f t="shared" si="72"/>
        <v>219785190671</v>
      </c>
      <c r="H78" s="114">
        <f t="shared" si="72"/>
        <v>247694432818</v>
      </c>
      <c r="I78" s="115">
        <f t="shared" si="72"/>
        <v>264514788867</v>
      </c>
      <c r="J78" s="115">
        <f t="shared" si="72"/>
        <v>288612468557</v>
      </c>
      <c r="K78" s="115">
        <f t="shared" si="72"/>
        <v>293623497708</v>
      </c>
      <c r="L78" s="115">
        <f t="shared" si="72"/>
        <v>279432912381</v>
      </c>
      <c r="M78" s="109" t="s">
        <v>282</v>
      </c>
      <c r="N78" s="107">
        <v>540</v>
      </c>
      <c r="O78" s="110">
        <f>+C78/$C$349</f>
        <v>13951.953249530861</v>
      </c>
      <c r="P78" s="110">
        <f>+D78/$D$349</f>
        <v>16076.691525948161</v>
      </c>
      <c r="Q78" s="110">
        <f>+E78/$E$349</f>
        <v>21827.453878868815</v>
      </c>
      <c r="R78" s="110">
        <f t="shared" si="58"/>
        <v>33746.697530118006</v>
      </c>
      <c r="S78" s="110">
        <f t="shared" si="59"/>
        <v>38349.036153119632</v>
      </c>
      <c r="T78" s="110">
        <f t="shared" si="60"/>
        <v>41923.400285566211</v>
      </c>
      <c r="U78" s="110">
        <f t="shared" si="61"/>
        <v>43332.470369209681</v>
      </c>
      <c r="V78" s="110">
        <f t="shared" si="62"/>
        <v>46008.272292962152</v>
      </c>
      <c r="W78" s="110">
        <f t="shared" si="63"/>
        <v>45656.772468805902</v>
      </c>
      <c r="X78" s="110">
        <f t="shared" si="63"/>
        <v>42411.293185820934</v>
      </c>
      <c r="Y78" s="109" t="s">
        <v>282</v>
      </c>
      <c r="Z78" s="107">
        <v>540</v>
      </c>
      <c r="AA78" s="110">
        <f>+O78/$O$350</f>
        <v>3353.8349157526109</v>
      </c>
      <c r="AB78" s="110">
        <f>+P78/$P$350</f>
        <v>3911.6037776029584</v>
      </c>
      <c r="AC78" s="110">
        <f>+Q78/$Q$350</f>
        <v>5323.7692387484922</v>
      </c>
      <c r="AD78" s="110">
        <f t="shared" si="64"/>
        <v>8394.7008781388085</v>
      </c>
      <c r="AE78" s="110">
        <f t="shared" si="65"/>
        <v>9733.2579068831546</v>
      </c>
      <c r="AF78" s="110">
        <f t="shared" si="66"/>
        <v>10694.744970807707</v>
      </c>
      <c r="AG78" s="110">
        <f t="shared" si="67"/>
        <v>11284.497491981689</v>
      </c>
      <c r="AH78" s="111">
        <f t="shared" si="68"/>
        <v>12203.785754101367</v>
      </c>
      <c r="AI78" s="111">
        <f t="shared" si="69"/>
        <v>12577.6232696435</v>
      </c>
      <c r="AJ78" s="111">
        <f t="shared" si="69"/>
        <v>11715.826846911859</v>
      </c>
    </row>
    <row r="79" spans="1:36" s="6" customFormat="1" ht="11.1" customHeight="1">
      <c r="A79" s="106" t="s">
        <v>283</v>
      </c>
      <c r="B79" s="107">
        <v>510</v>
      </c>
      <c r="C79" s="116" t="s">
        <v>223</v>
      </c>
      <c r="D79" s="116" t="s">
        <v>223</v>
      </c>
      <c r="E79" s="116" t="s">
        <v>223</v>
      </c>
      <c r="F79" s="108">
        <v>153582755116</v>
      </c>
      <c r="G79" s="108">
        <v>186171567274</v>
      </c>
      <c r="H79" s="108">
        <v>214618429917</v>
      </c>
      <c r="I79" s="117">
        <v>230413685240</v>
      </c>
      <c r="J79" s="117">
        <v>255941598371</v>
      </c>
      <c r="K79" s="117">
        <v>266089983896</v>
      </c>
      <c r="L79" s="117">
        <v>252240083766</v>
      </c>
      <c r="M79" s="109" t="s">
        <v>283</v>
      </c>
      <c r="N79" s="107">
        <v>510</v>
      </c>
      <c r="O79" s="118" t="s">
        <v>223</v>
      </c>
      <c r="P79" s="118" t="s">
        <v>223</v>
      </c>
      <c r="Q79" s="118" t="s">
        <v>223</v>
      </c>
      <c r="R79" s="110">
        <f t="shared" si="58"/>
        <v>27586.32518696953</v>
      </c>
      <c r="S79" s="110">
        <f t="shared" si="59"/>
        <v>32483.991038144159</v>
      </c>
      <c r="T79" s="110">
        <f t="shared" si="60"/>
        <v>36325.137564481738</v>
      </c>
      <c r="U79" s="110">
        <f t="shared" si="61"/>
        <v>37746.071707706804</v>
      </c>
      <c r="V79" s="110">
        <f t="shared" si="62"/>
        <v>40800.145634121553</v>
      </c>
      <c r="W79" s="110">
        <f t="shared" si="63"/>
        <v>41375.468740752949</v>
      </c>
      <c r="X79" s="110">
        <f t="shared" si="63"/>
        <v>38284.066306511631</v>
      </c>
      <c r="Y79" s="109" t="s">
        <v>283</v>
      </c>
      <c r="Z79" s="107">
        <v>510</v>
      </c>
      <c r="AA79" s="118" t="s">
        <v>223</v>
      </c>
      <c r="AB79" s="118" t="s">
        <v>223</v>
      </c>
      <c r="AC79" s="118" t="s">
        <v>223</v>
      </c>
      <c r="AD79" s="110">
        <f t="shared" si="64"/>
        <v>6862.2699470073467</v>
      </c>
      <c r="AE79" s="110">
        <f t="shared" si="65"/>
        <v>8244.6677761787214</v>
      </c>
      <c r="AF79" s="110">
        <f t="shared" si="66"/>
        <v>9266.6167256330973</v>
      </c>
      <c r="AG79" s="110">
        <f t="shared" si="67"/>
        <v>9829.7061738819812</v>
      </c>
      <c r="AH79" s="111">
        <f t="shared" si="68"/>
        <v>10822.319796849219</v>
      </c>
      <c r="AI79" s="111">
        <f t="shared" si="69"/>
        <v>11398.200755028362</v>
      </c>
      <c r="AJ79" s="111">
        <f t="shared" si="69"/>
        <v>10575.708924450726</v>
      </c>
    </row>
    <row r="80" spans="1:36" s="6" customFormat="1" ht="11.1" customHeight="1">
      <c r="A80" s="106" t="s">
        <v>284</v>
      </c>
      <c r="B80" s="107">
        <v>520</v>
      </c>
      <c r="C80" s="116" t="s">
        <v>223</v>
      </c>
      <c r="D80" s="116" t="s">
        <v>223</v>
      </c>
      <c r="E80" s="116" t="s">
        <v>223</v>
      </c>
      <c r="F80" s="108">
        <v>34296955125</v>
      </c>
      <c r="G80" s="108">
        <v>33613623397</v>
      </c>
      <c r="H80" s="108">
        <v>33076002901</v>
      </c>
      <c r="I80" s="117">
        <v>34101103627</v>
      </c>
      <c r="J80" s="117">
        <v>32670870186</v>
      </c>
      <c r="K80" s="117">
        <v>27533513812</v>
      </c>
      <c r="L80" s="117">
        <v>27192828615</v>
      </c>
      <c r="M80" s="109" t="s">
        <v>284</v>
      </c>
      <c r="N80" s="107">
        <v>520</v>
      </c>
      <c r="O80" s="118" t="s">
        <v>223</v>
      </c>
      <c r="P80" s="118" t="s">
        <v>223</v>
      </c>
      <c r="Q80" s="118" t="s">
        <v>223</v>
      </c>
      <c r="R80" s="110">
        <f t="shared" si="58"/>
        <v>6160.3723431484741</v>
      </c>
      <c r="S80" s="110">
        <f t="shared" si="59"/>
        <v>5865.0451149754699</v>
      </c>
      <c r="T80" s="110">
        <f t="shared" si="60"/>
        <v>5598.2627210844748</v>
      </c>
      <c r="U80" s="110">
        <f t="shared" si="61"/>
        <v>5586.3986615028825</v>
      </c>
      <c r="V80" s="110">
        <f t="shared" si="62"/>
        <v>5208.1266588406033</v>
      </c>
      <c r="W80" s="110">
        <f t="shared" si="63"/>
        <v>4281.3037280529552</v>
      </c>
      <c r="X80" s="110">
        <f t="shared" si="63"/>
        <v>4127.226879309309</v>
      </c>
      <c r="Y80" s="109" t="s">
        <v>284</v>
      </c>
      <c r="Z80" s="107">
        <v>520</v>
      </c>
      <c r="AA80" s="118" t="s">
        <v>223</v>
      </c>
      <c r="AB80" s="118" t="s">
        <v>223</v>
      </c>
      <c r="AC80" s="118" t="s">
        <v>223</v>
      </c>
      <c r="AD80" s="110">
        <f t="shared" si="64"/>
        <v>1532.4309311314614</v>
      </c>
      <c r="AE80" s="110">
        <f t="shared" si="65"/>
        <v>1488.5901307044339</v>
      </c>
      <c r="AF80" s="110">
        <f t="shared" si="66"/>
        <v>1428.128245174611</v>
      </c>
      <c r="AG80" s="110">
        <f t="shared" si="67"/>
        <v>1454.7913180997091</v>
      </c>
      <c r="AH80" s="111">
        <f t="shared" si="68"/>
        <v>1381.4659572521493</v>
      </c>
      <c r="AI80" s="111">
        <f t="shared" si="69"/>
        <v>1179.4225146151391</v>
      </c>
      <c r="AJ80" s="111">
        <f t="shared" si="69"/>
        <v>1140.1179224611351</v>
      </c>
    </row>
    <row r="81" spans="1:36" s="7" customFormat="1" ht="11.1" customHeight="1">
      <c r="A81" s="104" t="s">
        <v>15</v>
      </c>
      <c r="B81" s="101">
        <v>560</v>
      </c>
      <c r="C81" s="102">
        <f t="shared" ref="C81:L81" si="73">+C82+C86+C91+C114</f>
        <v>383547809972</v>
      </c>
      <c r="D81" s="102">
        <f t="shared" si="73"/>
        <v>452532646236</v>
      </c>
      <c r="E81" s="102">
        <f t="shared" si="73"/>
        <v>491354978142</v>
      </c>
      <c r="F81" s="102">
        <f t="shared" si="73"/>
        <v>560259245430</v>
      </c>
      <c r="G81" s="102">
        <f t="shared" si="73"/>
        <v>780826347203</v>
      </c>
      <c r="H81" s="102">
        <f t="shared" si="73"/>
        <v>827546441426</v>
      </c>
      <c r="I81" s="122">
        <f t="shared" si="73"/>
        <v>899099134402</v>
      </c>
      <c r="J81" s="122">
        <f t="shared" si="73"/>
        <v>947763754563</v>
      </c>
      <c r="K81" s="122">
        <f t="shared" si="73"/>
        <v>995956208372</v>
      </c>
      <c r="L81" s="122">
        <f t="shared" si="73"/>
        <v>1038513663355</v>
      </c>
      <c r="M81" s="105" t="s">
        <v>15</v>
      </c>
      <c r="N81" s="101">
        <v>560</v>
      </c>
      <c r="O81" s="99">
        <f>+C81/$C$349</f>
        <v>74331.100572074647</v>
      </c>
      <c r="P81" s="99">
        <f>+D81/$D$349</f>
        <v>85587.183357075366</v>
      </c>
      <c r="Q81" s="99">
        <f>+E81/$E$349</f>
        <v>90671.508239702511</v>
      </c>
      <c r="R81" s="99">
        <f t="shared" si="58"/>
        <v>100633.00219978945</v>
      </c>
      <c r="S81" s="99">
        <f t="shared" si="59"/>
        <v>136241.83561584799</v>
      </c>
      <c r="T81" s="99">
        <f t="shared" si="60"/>
        <v>140065.96887984994</v>
      </c>
      <c r="U81" s="99">
        <f t="shared" si="61"/>
        <v>147289.25655663892</v>
      </c>
      <c r="V81" s="99">
        <f t="shared" si="62"/>
        <v>151084.85474432239</v>
      </c>
      <c r="W81" s="99">
        <f t="shared" si="63"/>
        <v>154865.48709312009</v>
      </c>
      <c r="X81" s="99">
        <f t="shared" si="63"/>
        <v>157621.76000934336</v>
      </c>
      <c r="Y81" s="105" t="s">
        <v>15</v>
      </c>
      <c r="Z81" s="101">
        <v>560</v>
      </c>
      <c r="AA81" s="99">
        <f>+O81/$O$350</f>
        <v>17868.053022133328</v>
      </c>
      <c r="AB81" s="99">
        <f>+P81/$P$350</f>
        <v>20824.13220366797</v>
      </c>
      <c r="AC81" s="99">
        <f>+Q81/$Q$350</f>
        <v>22115.00200968354</v>
      </c>
      <c r="AD81" s="99">
        <f t="shared" si="64"/>
        <v>25033.085124325738</v>
      </c>
      <c r="AE81" s="99">
        <f t="shared" si="65"/>
        <v>34579.146095392891</v>
      </c>
      <c r="AF81" s="99">
        <f t="shared" si="66"/>
        <v>35731.114510165804</v>
      </c>
      <c r="AG81" s="99">
        <f t="shared" si="67"/>
        <v>38356.577228291389</v>
      </c>
      <c r="AH81" s="135">
        <f t="shared" si="68"/>
        <v>40075.558287618675</v>
      </c>
      <c r="AI81" s="99">
        <f t="shared" si="69"/>
        <v>42662.66862069424</v>
      </c>
      <c r="AJ81" s="99">
        <f t="shared" si="69"/>
        <v>43541.922654514739</v>
      </c>
    </row>
    <row r="82" spans="1:36" s="6" customFormat="1" ht="11.1" customHeight="1">
      <c r="A82" s="112" t="s">
        <v>285</v>
      </c>
      <c r="B82" s="113">
        <v>570</v>
      </c>
      <c r="C82" s="114">
        <v>147177108581</v>
      </c>
      <c r="D82" s="114">
        <v>175522907947</v>
      </c>
      <c r="E82" s="114">
        <v>194784623993</v>
      </c>
      <c r="F82" s="114">
        <f t="shared" ref="F82:L82" si="74">+F83+F84+F85</f>
        <v>235852286183</v>
      </c>
      <c r="G82" s="114">
        <f t="shared" si="74"/>
        <v>258430529151</v>
      </c>
      <c r="H82" s="114">
        <f t="shared" si="74"/>
        <v>264474858993</v>
      </c>
      <c r="I82" s="115">
        <f t="shared" si="74"/>
        <v>299056822455</v>
      </c>
      <c r="J82" s="115">
        <f t="shared" si="74"/>
        <v>303327461521</v>
      </c>
      <c r="K82" s="115">
        <f t="shared" si="74"/>
        <v>326064436137</v>
      </c>
      <c r="L82" s="115">
        <f t="shared" si="74"/>
        <v>339133179956</v>
      </c>
      <c r="M82" s="109" t="s">
        <v>285</v>
      </c>
      <c r="N82" s="107">
        <v>570</v>
      </c>
      <c r="O82" s="110">
        <f>+C82/$C$349</f>
        <v>28522.745210408313</v>
      </c>
      <c r="P82" s="110">
        <f>+D82/$D$349</f>
        <v>33196.525003839328</v>
      </c>
      <c r="Q82" s="110">
        <f>+E82/$E$349</f>
        <v>35944.309969409864</v>
      </c>
      <c r="R82" s="110">
        <f t="shared" si="58"/>
        <v>42363.466248670149</v>
      </c>
      <c r="S82" s="110">
        <f t="shared" si="59"/>
        <v>45092.035888427148</v>
      </c>
      <c r="T82" s="110">
        <f t="shared" si="60"/>
        <v>44763.563124485678</v>
      </c>
      <c r="U82" s="110">
        <f t="shared" si="61"/>
        <v>48991.101606258795</v>
      </c>
      <c r="V82" s="110">
        <f t="shared" si="62"/>
        <v>48354.017805834985</v>
      </c>
      <c r="W82" s="110">
        <f t="shared" si="63"/>
        <v>50701.152622605288</v>
      </c>
      <c r="X82" s="110">
        <f t="shared" si="63"/>
        <v>51472.378831820322</v>
      </c>
      <c r="Y82" s="109" t="s">
        <v>285</v>
      </c>
      <c r="Z82" s="107">
        <v>570</v>
      </c>
      <c r="AA82" s="110">
        <f>+O82/$O$350</f>
        <v>6856.4291371173831</v>
      </c>
      <c r="AB82" s="110">
        <f>+P82/$P$350</f>
        <v>8077.0133829292763</v>
      </c>
      <c r="AC82" s="110">
        <f>+Q82/$Q$350</f>
        <v>8766.9048705877722</v>
      </c>
      <c r="AD82" s="110">
        <f t="shared" si="64"/>
        <v>10538.175683748794</v>
      </c>
      <c r="AE82" s="110">
        <f t="shared" si="65"/>
        <v>11444.679159499276</v>
      </c>
      <c r="AF82" s="110">
        <f t="shared" si="66"/>
        <v>11419.276307266755</v>
      </c>
      <c r="AG82" s="110">
        <f t="shared" si="67"/>
        <v>12758.099376629894</v>
      </c>
      <c r="AH82" s="111">
        <f t="shared" si="68"/>
        <v>12825.999417993364</v>
      </c>
      <c r="AI82" s="111">
        <f t="shared" si="69"/>
        <v>13967.25967564884</v>
      </c>
      <c r="AJ82" s="111">
        <f t="shared" si="69"/>
        <v>14218.889180060862</v>
      </c>
    </row>
    <row r="83" spans="1:36" s="6" customFormat="1" ht="11.1" customHeight="1">
      <c r="A83" s="106" t="s">
        <v>286</v>
      </c>
      <c r="B83" s="107">
        <v>550</v>
      </c>
      <c r="C83" s="116" t="s">
        <v>223</v>
      </c>
      <c r="D83" s="116" t="s">
        <v>223</v>
      </c>
      <c r="E83" s="116" t="s">
        <v>223</v>
      </c>
      <c r="F83" s="108">
        <v>123507857649</v>
      </c>
      <c r="G83" s="108">
        <v>133150531986</v>
      </c>
      <c r="H83" s="108">
        <v>136796987274</v>
      </c>
      <c r="I83" s="117">
        <v>146516615401</v>
      </c>
      <c r="J83" s="117">
        <v>136480114979</v>
      </c>
      <c r="K83" s="117">
        <v>139129249244</v>
      </c>
      <c r="L83" s="117">
        <v>141849915997</v>
      </c>
      <c r="M83" s="109" t="s">
        <v>286</v>
      </c>
      <c r="N83" s="107">
        <v>550</v>
      </c>
      <c r="O83" s="118" t="s">
        <v>223</v>
      </c>
      <c r="P83" s="118" t="s">
        <v>223</v>
      </c>
      <c r="Q83" s="118" t="s">
        <v>223</v>
      </c>
      <c r="R83" s="110">
        <f t="shared" si="58"/>
        <v>22184.313086960028</v>
      </c>
      <c r="S83" s="110">
        <f t="shared" si="59"/>
        <v>23232.659804553303</v>
      </c>
      <c r="T83" s="110">
        <f t="shared" si="60"/>
        <v>23153.50728759151</v>
      </c>
      <c r="U83" s="110">
        <f t="shared" si="61"/>
        <v>24002.16230878876</v>
      </c>
      <c r="V83" s="110">
        <f t="shared" si="62"/>
        <v>21756.559319572469</v>
      </c>
      <c r="W83" s="110">
        <f t="shared" si="63"/>
        <v>21633.801538615837</v>
      </c>
      <c r="X83" s="110">
        <f t="shared" si="63"/>
        <v>21529.455225840098</v>
      </c>
      <c r="Y83" s="109" t="s">
        <v>286</v>
      </c>
      <c r="Z83" s="107">
        <v>550</v>
      </c>
      <c r="AA83" s="118" t="s">
        <v>223</v>
      </c>
      <c r="AB83" s="118" t="s">
        <v>223</v>
      </c>
      <c r="AC83" s="118" t="s">
        <v>223</v>
      </c>
      <c r="AD83" s="110">
        <f t="shared" si="64"/>
        <v>5518.4858425273706</v>
      </c>
      <c r="AE83" s="110">
        <f t="shared" si="65"/>
        <v>5896.6141635922086</v>
      </c>
      <c r="AF83" s="110">
        <f t="shared" si="66"/>
        <v>5906.5069611202834</v>
      </c>
      <c r="AG83" s="110">
        <f t="shared" si="67"/>
        <v>6250.5631012470731</v>
      </c>
      <c r="AH83" s="111">
        <f t="shared" si="68"/>
        <v>5770.9706417964107</v>
      </c>
      <c r="AI83" s="111">
        <f t="shared" si="69"/>
        <v>5959.7249417674484</v>
      </c>
      <c r="AJ83" s="111">
        <f t="shared" si="69"/>
        <v>5947.3633220552756</v>
      </c>
    </row>
    <row r="84" spans="1:36" s="6" customFormat="1" ht="11.1" customHeight="1">
      <c r="A84" s="106" t="s">
        <v>287</v>
      </c>
      <c r="B84" s="107">
        <v>170</v>
      </c>
      <c r="C84" s="116" t="s">
        <v>223</v>
      </c>
      <c r="D84" s="116" t="s">
        <v>223</v>
      </c>
      <c r="E84" s="116" t="s">
        <v>223</v>
      </c>
      <c r="F84" s="108">
        <v>20680406499</v>
      </c>
      <c r="G84" s="108">
        <v>24459652470</v>
      </c>
      <c r="H84" s="108">
        <v>23232750885</v>
      </c>
      <c r="I84" s="117">
        <v>25962103798</v>
      </c>
      <c r="J84" s="117">
        <v>25255873484</v>
      </c>
      <c r="K84" s="117">
        <v>43147549385</v>
      </c>
      <c r="L84" s="117">
        <v>33657789656</v>
      </c>
      <c r="M84" s="109" t="s">
        <v>287</v>
      </c>
      <c r="N84" s="107">
        <v>170</v>
      </c>
      <c r="O84" s="118" t="s">
        <v>223</v>
      </c>
      <c r="P84" s="118" t="s">
        <v>223</v>
      </c>
      <c r="Q84" s="118" t="s">
        <v>223</v>
      </c>
      <c r="R84" s="110">
        <f t="shared" si="58"/>
        <v>3714.5864341946467</v>
      </c>
      <c r="S84" s="110">
        <f t="shared" si="59"/>
        <v>4267.8221130416623</v>
      </c>
      <c r="T84" s="110">
        <f t="shared" si="60"/>
        <v>3932.2479072525898</v>
      </c>
      <c r="U84" s="110">
        <f t="shared" si="61"/>
        <v>4253.0782432540682</v>
      </c>
      <c r="V84" s="110">
        <f t="shared" si="62"/>
        <v>4026.0876810281943</v>
      </c>
      <c r="W84" s="110">
        <f t="shared" si="63"/>
        <v>6709.1968464206384</v>
      </c>
      <c r="X84" s="110">
        <f t="shared" si="63"/>
        <v>5108.4547375757438</v>
      </c>
      <c r="Y84" s="109" t="s">
        <v>287</v>
      </c>
      <c r="Z84" s="107">
        <v>170</v>
      </c>
      <c r="AA84" s="118" t="s">
        <v>223</v>
      </c>
      <c r="AB84" s="118" t="s">
        <v>223</v>
      </c>
      <c r="AC84" s="118" t="s">
        <v>223</v>
      </c>
      <c r="AD84" s="110">
        <f t="shared" si="64"/>
        <v>924.02647616782269</v>
      </c>
      <c r="AE84" s="110">
        <f t="shared" si="65"/>
        <v>1083.2035819902696</v>
      </c>
      <c r="AF84" s="110">
        <f t="shared" si="66"/>
        <v>1003.1244661358647</v>
      </c>
      <c r="AG84" s="110">
        <f t="shared" si="67"/>
        <v>1107.572459180747</v>
      </c>
      <c r="AH84" s="111">
        <f t="shared" si="68"/>
        <v>1067.9277668509799</v>
      </c>
      <c r="AI84" s="111">
        <f t="shared" si="69"/>
        <v>1848.2635940552723</v>
      </c>
      <c r="AJ84" s="111">
        <f t="shared" si="69"/>
        <v>1411.1753418717524</v>
      </c>
    </row>
    <row r="85" spans="1:36" s="6" customFormat="1" ht="11.1" customHeight="1">
      <c r="A85" s="106" t="s">
        <v>288</v>
      </c>
      <c r="B85" s="107">
        <v>180</v>
      </c>
      <c r="C85" s="116" t="s">
        <v>223</v>
      </c>
      <c r="D85" s="116" t="s">
        <v>223</v>
      </c>
      <c r="E85" s="116" t="s">
        <v>223</v>
      </c>
      <c r="F85" s="108">
        <v>91664022035</v>
      </c>
      <c r="G85" s="108">
        <v>100820344695</v>
      </c>
      <c r="H85" s="108">
        <v>104445120834</v>
      </c>
      <c r="I85" s="117">
        <v>126578103256</v>
      </c>
      <c r="J85" s="117">
        <v>141591473058</v>
      </c>
      <c r="K85" s="117">
        <v>143787637508</v>
      </c>
      <c r="L85" s="117">
        <v>163625474303</v>
      </c>
      <c r="M85" s="109" t="s">
        <v>288</v>
      </c>
      <c r="N85" s="107">
        <v>180</v>
      </c>
      <c r="O85" s="118" t="s">
        <v>223</v>
      </c>
      <c r="P85" s="118" t="s">
        <v>223</v>
      </c>
      <c r="Q85" s="118" t="s">
        <v>223</v>
      </c>
      <c r="R85" s="110">
        <f t="shared" si="58"/>
        <v>16464.566727515474</v>
      </c>
      <c r="S85" s="110">
        <f t="shared" si="59"/>
        <v>17591.553970832181</v>
      </c>
      <c r="T85" s="110">
        <f t="shared" si="60"/>
        <v>17677.807929641578</v>
      </c>
      <c r="U85" s="110">
        <f t="shared" si="61"/>
        <v>20735.861054215966</v>
      </c>
      <c r="V85" s="110">
        <f t="shared" si="62"/>
        <v>22571.370805234325</v>
      </c>
      <c r="W85" s="110">
        <f t="shared" si="63"/>
        <v>22358.154237568815</v>
      </c>
      <c r="X85" s="110">
        <f t="shared" si="63"/>
        <v>24834.468868404485</v>
      </c>
      <c r="Y85" s="109" t="s">
        <v>288</v>
      </c>
      <c r="Z85" s="107">
        <v>180</v>
      </c>
      <c r="AA85" s="118" t="s">
        <v>223</v>
      </c>
      <c r="AB85" s="118" t="s">
        <v>223</v>
      </c>
      <c r="AC85" s="118" t="s">
        <v>223</v>
      </c>
      <c r="AD85" s="110">
        <f t="shared" si="64"/>
        <v>4095.663365053601</v>
      </c>
      <c r="AE85" s="110">
        <f t="shared" si="65"/>
        <v>4464.8614139167976</v>
      </c>
      <c r="AF85" s="110">
        <f t="shared" si="66"/>
        <v>4509.6448800106064</v>
      </c>
      <c r="AG85" s="110">
        <f t="shared" si="67"/>
        <v>5399.9638162020747</v>
      </c>
      <c r="AH85" s="111">
        <f t="shared" si="68"/>
        <v>5987.1010093459745</v>
      </c>
      <c r="AI85" s="111">
        <f t="shared" si="69"/>
        <v>6159.2711398261199</v>
      </c>
      <c r="AJ85" s="111">
        <f t="shared" si="69"/>
        <v>6860.3505161338353</v>
      </c>
    </row>
    <row r="86" spans="1:36" s="6" customFormat="1" ht="11.1" customHeight="1">
      <c r="A86" s="112" t="s">
        <v>289</v>
      </c>
      <c r="B86" s="113">
        <v>580</v>
      </c>
      <c r="C86" s="125">
        <f t="shared" ref="C86:L86" si="75">+C87+C88+C89+C90</f>
        <v>101091259794</v>
      </c>
      <c r="D86" s="125">
        <f t="shared" si="75"/>
        <v>112073701562</v>
      </c>
      <c r="E86" s="125">
        <f t="shared" si="75"/>
        <v>119591493665</v>
      </c>
      <c r="F86" s="125">
        <f t="shared" si="75"/>
        <v>135049241737</v>
      </c>
      <c r="G86" s="125">
        <f t="shared" si="75"/>
        <v>151542056583</v>
      </c>
      <c r="H86" s="125">
        <f t="shared" si="75"/>
        <v>163639073110</v>
      </c>
      <c r="I86" s="115">
        <f t="shared" si="75"/>
        <v>185810411884</v>
      </c>
      <c r="J86" s="115">
        <f t="shared" si="75"/>
        <v>200620608349</v>
      </c>
      <c r="K86" s="115">
        <f t="shared" si="75"/>
        <v>207196793895</v>
      </c>
      <c r="L86" s="115">
        <f t="shared" si="75"/>
        <v>218095215353</v>
      </c>
      <c r="M86" s="109" t="s">
        <v>289</v>
      </c>
      <c r="N86" s="107">
        <v>580</v>
      </c>
      <c r="O86" s="110">
        <f t="shared" ref="O86:O91" si="76">+C86/$C$349</f>
        <v>19591.363588424865</v>
      </c>
      <c r="P86" s="110">
        <f t="shared" ref="P86:P91" si="77">+D86/$D$349</f>
        <v>21196.420909908637</v>
      </c>
      <c r="Q86" s="110">
        <f t="shared" ref="Q86:Q91" si="78">+E86/$E$349</f>
        <v>22068.650132024573</v>
      </c>
      <c r="R86" s="110">
        <f t="shared" si="58"/>
        <v>24257.360769421579</v>
      </c>
      <c r="S86" s="110">
        <f t="shared" si="59"/>
        <v>26441.689673800101</v>
      </c>
      <c r="T86" s="110">
        <f t="shared" si="60"/>
        <v>27696.651419656067</v>
      </c>
      <c r="U86" s="110">
        <f t="shared" si="61"/>
        <v>30439.221193422549</v>
      </c>
      <c r="V86" s="110">
        <f t="shared" si="62"/>
        <v>31981.319527356365</v>
      </c>
      <c r="W86" s="110">
        <f t="shared" si="63"/>
        <v>32217.914945409848</v>
      </c>
      <c r="X86" s="110">
        <f t="shared" si="63"/>
        <v>33101.684558006171</v>
      </c>
      <c r="Y86" s="109" t="s">
        <v>289</v>
      </c>
      <c r="Z86" s="107">
        <v>580</v>
      </c>
      <c r="AA86" s="110">
        <f t="shared" ref="AA86:AA91" si="79">+O86/$O$350</f>
        <v>4709.4624010636689</v>
      </c>
      <c r="AB86" s="110">
        <f t="shared" ref="AB86:AB91" si="80">+P86/$P$350</f>
        <v>5157.2800267417606</v>
      </c>
      <c r="AC86" s="110">
        <f t="shared" ref="AC86:AC91" si="81">+Q86/$Q$350</f>
        <v>5382.5975931767252</v>
      </c>
      <c r="AD86" s="110">
        <f t="shared" si="64"/>
        <v>6034.1693456272587</v>
      </c>
      <c r="AE86" s="110">
        <f t="shared" si="65"/>
        <v>6711.0887496954574</v>
      </c>
      <c r="AF86" s="110">
        <f t="shared" si="66"/>
        <v>7065.4723009326708</v>
      </c>
      <c r="AG86" s="110">
        <f t="shared" si="67"/>
        <v>7926.8805191204556</v>
      </c>
      <c r="AH86" s="111">
        <f t="shared" si="68"/>
        <v>8483.1086279459851</v>
      </c>
      <c r="AI86" s="111">
        <f t="shared" si="69"/>
        <v>8875.458662647341</v>
      </c>
      <c r="AJ86" s="111">
        <f t="shared" si="69"/>
        <v>9144.1117563552962</v>
      </c>
    </row>
    <row r="87" spans="1:36" s="6" customFormat="1" ht="11.1" customHeight="1">
      <c r="A87" s="106" t="s">
        <v>290</v>
      </c>
      <c r="B87" s="107">
        <v>590</v>
      </c>
      <c r="C87" s="108">
        <v>21814959940</v>
      </c>
      <c r="D87" s="108">
        <v>24180728891</v>
      </c>
      <c r="E87" s="108">
        <v>23745841007</v>
      </c>
      <c r="F87" s="108">
        <v>25642618600</v>
      </c>
      <c r="G87" s="108">
        <v>26550503107</v>
      </c>
      <c r="H87" s="108">
        <v>29664742420</v>
      </c>
      <c r="I87" s="117">
        <v>30497044697</v>
      </c>
      <c r="J87" s="117">
        <v>33454058218</v>
      </c>
      <c r="K87" s="117">
        <v>33155052881</v>
      </c>
      <c r="L87" s="117">
        <v>35333109779</v>
      </c>
      <c r="M87" s="109" t="s">
        <v>290</v>
      </c>
      <c r="N87" s="107">
        <v>590</v>
      </c>
      <c r="O87" s="110">
        <f t="shared" si="76"/>
        <v>4227.7127886463368</v>
      </c>
      <c r="P87" s="110">
        <f t="shared" si="77"/>
        <v>4573.2843685766957</v>
      </c>
      <c r="Q87" s="110">
        <f t="shared" si="78"/>
        <v>4381.9057795373265</v>
      </c>
      <c r="R87" s="110">
        <f t="shared" si="58"/>
        <v>4605.8922097780433</v>
      </c>
      <c r="S87" s="110">
        <f t="shared" si="59"/>
        <v>4632.6424470427464</v>
      </c>
      <c r="T87" s="110">
        <f t="shared" si="60"/>
        <v>5020.8914939791093</v>
      </c>
      <c r="U87" s="110">
        <f t="shared" si="61"/>
        <v>4995.9863920715679</v>
      </c>
      <c r="V87" s="110">
        <f t="shared" si="62"/>
        <v>5332.9761790744415</v>
      </c>
      <c r="W87" s="110">
        <f t="shared" si="63"/>
        <v>5155.4208617337144</v>
      </c>
      <c r="X87" s="110">
        <f t="shared" si="63"/>
        <v>5362.7286250402967</v>
      </c>
      <c r="Y87" s="109" t="s">
        <v>290</v>
      </c>
      <c r="Z87" s="107">
        <v>590</v>
      </c>
      <c r="AA87" s="110">
        <f t="shared" si="79"/>
        <v>1016.2771126553694</v>
      </c>
      <c r="AB87" s="110">
        <f t="shared" si="80"/>
        <v>1112.7212575612398</v>
      </c>
      <c r="AC87" s="110">
        <f t="shared" si="81"/>
        <v>1068.7575072042262</v>
      </c>
      <c r="AD87" s="110">
        <f t="shared" si="64"/>
        <v>1145.7443307905583</v>
      </c>
      <c r="AE87" s="110">
        <f t="shared" si="65"/>
        <v>1175.79757539156</v>
      </c>
      <c r="AF87" s="110">
        <f t="shared" si="66"/>
        <v>1280.8396668314056</v>
      </c>
      <c r="AG87" s="110">
        <f t="shared" si="67"/>
        <v>1301.0381229353043</v>
      </c>
      <c r="AH87" s="111">
        <f t="shared" si="68"/>
        <v>1414.5825408685521</v>
      </c>
      <c r="AI87" s="111">
        <f t="shared" si="69"/>
        <v>1420.2261327090123</v>
      </c>
      <c r="AJ87" s="111">
        <f t="shared" si="69"/>
        <v>1481.4167472487006</v>
      </c>
    </row>
    <row r="88" spans="1:36" s="6" customFormat="1" ht="11.1" customHeight="1">
      <c r="A88" s="106" t="s">
        <v>291</v>
      </c>
      <c r="B88" s="107">
        <v>610</v>
      </c>
      <c r="C88" s="108">
        <v>48859146863</v>
      </c>
      <c r="D88" s="108">
        <v>52281282808</v>
      </c>
      <c r="E88" s="108">
        <v>56321539141</v>
      </c>
      <c r="F88" s="108">
        <v>64471144682</v>
      </c>
      <c r="G88" s="108">
        <v>76409545079</v>
      </c>
      <c r="H88" s="108">
        <v>77141665577</v>
      </c>
      <c r="I88" s="117">
        <v>91816865671</v>
      </c>
      <c r="J88" s="117">
        <v>97669601126</v>
      </c>
      <c r="K88" s="117">
        <v>100687377179</v>
      </c>
      <c r="L88" s="117">
        <v>107576785377</v>
      </c>
      <c r="M88" s="109" t="s">
        <v>291</v>
      </c>
      <c r="N88" s="107">
        <v>610</v>
      </c>
      <c r="O88" s="110">
        <f t="shared" si="76"/>
        <v>9468.8434268586898</v>
      </c>
      <c r="P88" s="110">
        <f t="shared" si="77"/>
        <v>9887.9225069164586</v>
      </c>
      <c r="Q88" s="110">
        <f t="shared" si="78"/>
        <v>10393.216976464768</v>
      </c>
      <c r="R88" s="110">
        <f t="shared" si="58"/>
        <v>11580.21915305861</v>
      </c>
      <c r="S88" s="110">
        <f t="shared" si="59"/>
        <v>13332.255907379616</v>
      </c>
      <c r="T88" s="110">
        <f t="shared" si="60"/>
        <v>13056.574941497178</v>
      </c>
      <c r="U88" s="110">
        <f t="shared" si="61"/>
        <v>15041.320102078713</v>
      </c>
      <c r="V88" s="110">
        <f t="shared" si="62"/>
        <v>15569.700178987721</v>
      </c>
      <c r="W88" s="110">
        <f t="shared" si="63"/>
        <v>15656.310568557037</v>
      </c>
      <c r="X88" s="110">
        <f t="shared" si="63"/>
        <v>16327.606314288645</v>
      </c>
      <c r="Y88" s="109" t="s">
        <v>291</v>
      </c>
      <c r="Z88" s="107">
        <v>610</v>
      </c>
      <c r="AA88" s="110">
        <f t="shared" si="79"/>
        <v>2276.1642853025696</v>
      </c>
      <c r="AB88" s="110">
        <f t="shared" si="80"/>
        <v>2405.8205612935421</v>
      </c>
      <c r="AC88" s="110">
        <f t="shared" si="81"/>
        <v>2534.930969869456</v>
      </c>
      <c r="AD88" s="110">
        <f t="shared" si="64"/>
        <v>2880.6515306115948</v>
      </c>
      <c r="AE88" s="110">
        <f t="shared" si="65"/>
        <v>3383.8212962892426</v>
      </c>
      <c r="AF88" s="110">
        <f t="shared" si="66"/>
        <v>3330.7589136472393</v>
      </c>
      <c r="AG88" s="110">
        <f t="shared" si="67"/>
        <v>3917.0104432496651</v>
      </c>
      <c r="AH88" s="111">
        <f t="shared" si="68"/>
        <v>4129.8939466810934</v>
      </c>
      <c r="AI88" s="111">
        <f t="shared" si="69"/>
        <v>4313.0332144785225</v>
      </c>
      <c r="AJ88" s="111">
        <f t="shared" si="69"/>
        <v>4510.3884846101228</v>
      </c>
    </row>
    <row r="89" spans="1:36" s="6" customFormat="1" ht="11.1" customHeight="1">
      <c r="A89" s="106" t="s">
        <v>292</v>
      </c>
      <c r="B89" s="107">
        <v>620</v>
      </c>
      <c r="C89" s="108">
        <v>13749675314</v>
      </c>
      <c r="D89" s="108">
        <v>16504015409</v>
      </c>
      <c r="E89" s="108">
        <v>18430316565</v>
      </c>
      <c r="F89" s="108">
        <v>21524891731</v>
      </c>
      <c r="G89" s="108">
        <v>22962517892</v>
      </c>
      <c r="H89" s="108">
        <v>28264950220</v>
      </c>
      <c r="I89" s="117">
        <v>30850303475</v>
      </c>
      <c r="J89" s="117">
        <v>33278847446</v>
      </c>
      <c r="K89" s="117">
        <v>34332838430</v>
      </c>
      <c r="L89" s="117">
        <v>36456087264</v>
      </c>
      <c r="M89" s="109" t="s">
        <v>292</v>
      </c>
      <c r="N89" s="107">
        <v>620</v>
      </c>
      <c r="O89" s="110">
        <f t="shared" si="76"/>
        <v>2664.670406208073</v>
      </c>
      <c r="P89" s="110">
        <f t="shared" si="77"/>
        <v>3121.3929087481379</v>
      </c>
      <c r="Q89" s="110">
        <f t="shared" si="78"/>
        <v>3401.012861623597</v>
      </c>
      <c r="R89" s="110">
        <f t="shared" si="58"/>
        <v>3866.2717207878577</v>
      </c>
      <c r="S89" s="110">
        <f t="shared" si="59"/>
        <v>4006.5958316779147</v>
      </c>
      <c r="T89" s="110">
        <f t="shared" si="60"/>
        <v>4783.9703486405988</v>
      </c>
      <c r="U89" s="110">
        <f t="shared" si="61"/>
        <v>5053.8567878854101</v>
      </c>
      <c r="V89" s="110">
        <f t="shared" si="62"/>
        <v>5305.0454907464564</v>
      </c>
      <c r="W89" s="110">
        <f t="shared" si="63"/>
        <v>5338.5597700550679</v>
      </c>
      <c r="X89" s="110">
        <f t="shared" si="63"/>
        <v>5533.1699912758986</v>
      </c>
      <c r="Y89" s="109" t="s">
        <v>292</v>
      </c>
      <c r="Z89" s="107">
        <v>620</v>
      </c>
      <c r="AA89" s="110">
        <f t="shared" si="79"/>
        <v>640.54577072309451</v>
      </c>
      <c r="AB89" s="110">
        <f t="shared" si="80"/>
        <v>759.46299482923052</v>
      </c>
      <c r="AC89" s="110">
        <f t="shared" si="81"/>
        <v>829.51533210331638</v>
      </c>
      <c r="AD89" s="110">
        <f t="shared" si="64"/>
        <v>961.75913452434281</v>
      </c>
      <c r="AE89" s="110">
        <f t="shared" si="65"/>
        <v>1016.9024953497245</v>
      </c>
      <c r="AF89" s="110">
        <f t="shared" si="66"/>
        <v>1220.4005991430099</v>
      </c>
      <c r="AG89" s="110">
        <f t="shared" si="67"/>
        <v>1316.1085385118256</v>
      </c>
      <c r="AH89" s="111">
        <f t="shared" si="68"/>
        <v>1407.1738702245243</v>
      </c>
      <c r="AI89" s="111">
        <f t="shared" si="69"/>
        <v>1470.677622604702</v>
      </c>
      <c r="AJ89" s="111">
        <f t="shared" si="69"/>
        <v>1528.4999975900273</v>
      </c>
    </row>
    <row r="90" spans="1:36" s="6" customFormat="1" ht="11.1" customHeight="1">
      <c r="A90" s="106" t="s">
        <v>293</v>
      </c>
      <c r="B90" s="107">
        <v>630</v>
      </c>
      <c r="C90" s="108">
        <v>16667477677</v>
      </c>
      <c r="D90" s="108">
        <v>19107674454</v>
      </c>
      <c r="E90" s="108">
        <v>21093796952</v>
      </c>
      <c r="F90" s="108">
        <v>23410586724</v>
      </c>
      <c r="G90" s="108">
        <v>25619490505</v>
      </c>
      <c r="H90" s="108">
        <v>28567714893</v>
      </c>
      <c r="I90" s="117">
        <v>32646198041</v>
      </c>
      <c r="J90" s="117">
        <v>36218101559</v>
      </c>
      <c r="K90" s="117">
        <v>39021525405</v>
      </c>
      <c r="L90" s="117">
        <v>38729232933</v>
      </c>
      <c r="M90" s="109" t="s">
        <v>293</v>
      </c>
      <c r="N90" s="107">
        <v>630</v>
      </c>
      <c r="O90" s="110">
        <f t="shared" si="76"/>
        <v>3230.1369667117638</v>
      </c>
      <c r="P90" s="110">
        <f t="shared" si="77"/>
        <v>3613.8211256673426</v>
      </c>
      <c r="Q90" s="110">
        <f t="shared" si="78"/>
        <v>3892.5145143988807</v>
      </c>
      <c r="R90" s="110">
        <f t="shared" si="58"/>
        <v>4204.9776857970692</v>
      </c>
      <c r="S90" s="110">
        <f t="shared" si="59"/>
        <v>4470.1954876998261</v>
      </c>
      <c r="T90" s="110">
        <f t="shared" si="60"/>
        <v>4835.2146355391824</v>
      </c>
      <c r="U90" s="110">
        <f t="shared" si="61"/>
        <v>5348.057911386858</v>
      </c>
      <c r="V90" s="110">
        <f t="shared" si="62"/>
        <v>5773.5976785477442</v>
      </c>
      <c r="W90" s="110">
        <f t="shared" si="63"/>
        <v>6067.6237450640283</v>
      </c>
      <c r="X90" s="110">
        <f t="shared" si="63"/>
        <v>5878.1796274013286</v>
      </c>
      <c r="Y90" s="109" t="s">
        <v>293</v>
      </c>
      <c r="Z90" s="107">
        <v>630</v>
      </c>
      <c r="AA90" s="110">
        <f t="shared" si="79"/>
        <v>776.47523238263545</v>
      </c>
      <c r="AB90" s="110">
        <f t="shared" si="80"/>
        <v>879.27521305774746</v>
      </c>
      <c r="AC90" s="110">
        <f t="shared" si="81"/>
        <v>949.39378399972713</v>
      </c>
      <c r="AD90" s="110">
        <f t="shared" si="64"/>
        <v>1046.0143497007637</v>
      </c>
      <c r="AE90" s="110">
        <f t="shared" si="65"/>
        <v>1134.5673826649304</v>
      </c>
      <c r="AF90" s="110">
        <f t="shared" si="66"/>
        <v>1233.473121311016</v>
      </c>
      <c r="AG90" s="110">
        <f t="shared" si="67"/>
        <v>1392.7234144236611</v>
      </c>
      <c r="AH90" s="111">
        <f t="shared" si="68"/>
        <v>1531.4582701718155</v>
      </c>
      <c r="AI90" s="111">
        <f t="shared" si="69"/>
        <v>1671.5216928551042</v>
      </c>
      <c r="AJ90" s="111">
        <f t="shared" si="69"/>
        <v>1623.8065269064443</v>
      </c>
    </row>
    <row r="91" spans="1:36" s="6" customFormat="1" ht="11.1" customHeight="1">
      <c r="A91" s="112" t="s">
        <v>294</v>
      </c>
      <c r="B91" s="113">
        <v>640</v>
      </c>
      <c r="C91" s="125">
        <f>+C93+C94+C95+C96</f>
        <v>124555659775</v>
      </c>
      <c r="D91" s="125">
        <f>+D93+D94+D95+D96</f>
        <v>153068926939</v>
      </c>
      <c r="E91" s="125">
        <f>+E98+E99+E100+E101</f>
        <v>161274328728</v>
      </c>
      <c r="F91" s="125">
        <f>+F98+F99+F100+F101</f>
        <v>174042239008</v>
      </c>
      <c r="G91" s="125">
        <f>+G103+G104+G105+G106</f>
        <v>356198404161</v>
      </c>
      <c r="H91" s="125">
        <f>+H108+H109+H110+H111+H112+H113</f>
        <v>385283606743</v>
      </c>
      <c r="I91" s="115">
        <f>+I108+I109+I110+I111+I112+I113</f>
        <v>400572303487</v>
      </c>
      <c r="J91" s="115">
        <f>+J108+J109+J110+J111+J112+J113</f>
        <v>428030199243</v>
      </c>
      <c r="K91" s="115">
        <f>+K108+K109+K110+K111+K112+K113</f>
        <v>436863823191</v>
      </c>
      <c r="L91" s="115">
        <f>+L108+L109+L110+L111+L112+L113</f>
        <v>455317798052</v>
      </c>
      <c r="M91" s="109" t="s">
        <v>294</v>
      </c>
      <c r="N91" s="107">
        <v>640</v>
      </c>
      <c r="O91" s="110">
        <f t="shared" si="76"/>
        <v>24138.735857291224</v>
      </c>
      <c r="P91" s="110">
        <f t="shared" si="77"/>
        <v>28949.819256502455</v>
      </c>
      <c r="Q91" s="110">
        <f t="shared" si="78"/>
        <v>29760.534189372451</v>
      </c>
      <c r="R91" s="110">
        <f t="shared" si="58"/>
        <v>31261.229803545706</v>
      </c>
      <c r="S91" s="110">
        <f t="shared" si="59"/>
        <v>62150.982225646767</v>
      </c>
      <c r="T91" s="110">
        <f t="shared" si="60"/>
        <v>65210.988737974047</v>
      </c>
      <c r="U91" s="110">
        <f t="shared" si="61"/>
        <v>65621.236324537313</v>
      </c>
      <c r="V91" s="110">
        <f t="shared" si="62"/>
        <v>68233.122618863912</v>
      </c>
      <c r="W91" s="110">
        <f t="shared" si="63"/>
        <v>67929.822820650574</v>
      </c>
      <c r="X91" s="110">
        <f t="shared" si="63"/>
        <v>69106.450136325468</v>
      </c>
      <c r="Y91" s="109" t="s">
        <v>294</v>
      </c>
      <c r="Z91" s="107">
        <v>640</v>
      </c>
      <c r="AA91" s="110">
        <f t="shared" si="79"/>
        <v>5802.5807349257748</v>
      </c>
      <c r="AB91" s="110">
        <f t="shared" si="80"/>
        <v>7043.7516439178717</v>
      </c>
      <c r="AC91" s="110">
        <f t="shared" si="81"/>
        <v>7258.6668754566963</v>
      </c>
      <c r="AD91" s="110">
        <f t="shared" si="64"/>
        <v>7776.4253242651021</v>
      </c>
      <c r="AE91" s="110">
        <f t="shared" si="65"/>
        <v>15774.360970976337</v>
      </c>
      <c r="AF91" s="110">
        <f t="shared" si="66"/>
        <v>16635.456310707665</v>
      </c>
      <c r="AG91" s="110">
        <f t="shared" si="67"/>
        <v>17088.863626181592</v>
      </c>
      <c r="AH91" s="111">
        <f t="shared" si="68"/>
        <v>18098.97151694003</v>
      </c>
      <c r="AI91" s="111">
        <f t="shared" si="69"/>
        <v>18713.449812851399</v>
      </c>
      <c r="AJ91" s="111">
        <f t="shared" si="69"/>
        <v>19090.179595670019</v>
      </c>
    </row>
    <row r="92" spans="1:36" s="6" customFormat="1" ht="11.1" customHeight="1">
      <c r="A92" s="130" t="s">
        <v>266</v>
      </c>
      <c r="B92" s="107"/>
      <c r="C92" s="136"/>
      <c r="D92" s="136"/>
      <c r="E92" s="136"/>
      <c r="F92" s="136"/>
      <c r="G92" s="136"/>
      <c r="H92" s="136"/>
      <c r="I92" s="145"/>
      <c r="J92" s="145"/>
      <c r="K92" s="145"/>
      <c r="L92" s="145"/>
      <c r="M92" s="131" t="s">
        <v>266</v>
      </c>
      <c r="N92" s="107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31" t="s">
        <v>266</v>
      </c>
      <c r="Z92" s="107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</row>
    <row r="93" spans="1:36" s="6" customFormat="1" ht="11.1" customHeight="1">
      <c r="A93" s="106" t="s">
        <v>295</v>
      </c>
      <c r="B93" s="107">
        <v>650</v>
      </c>
      <c r="C93" s="108">
        <v>655865081</v>
      </c>
      <c r="D93" s="108">
        <v>655009768</v>
      </c>
      <c r="E93" s="116" t="s">
        <v>223</v>
      </c>
      <c r="F93" s="116" t="s">
        <v>223</v>
      </c>
      <c r="G93" s="116" t="s">
        <v>223</v>
      </c>
      <c r="H93" s="116" t="s">
        <v>223</v>
      </c>
      <c r="I93" s="132" t="s">
        <v>223</v>
      </c>
      <c r="J93" s="132" t="s">
        <v>223</v>
      </c>
      <c r="K93" s="132" t="s">
        <v>223</v>
      </c>
      <c r="L93" s="132" t="s">
        <v>223</v>
      </c>
      <c r="M93" s="109" t="s">
        <v>295</v>
      </c>
      <c r="N93" s="107">
        <v>650</v>
      </c>
      <c r="O93" s="110">
        <f>+C93/$C$349</f>
        <v>127.10585754897635</v>
      </c>
      <c r="P93" s="110">
        <f>+D93/$D$349</f>
        <v>123.88153999668646</v>
      </c>
      <c r="Q93" s="118" t="s">
        <v>223</v>
      </c>
      <c r="R93" s="118" t="s">
        <v>223</v>
      </c>
      <c r="S93" s="118" t="s">
        <v>223</v>
      </c>
      <c r="T93" s="118" t="s">
        <v>223</v>
      </c>
      <c r="U93" s="118" t="s">
        <v>223</v>
      </c>
      <c r="V93" s="118" t="s">
        <v>223</v>
      </c>
      <c r="W93" s="118" t="s">
        <v>223</v>
      </c>
      <c r="X93" s="118" t="s">
        <v>223</v>
      </c>
      <c r="Y93" s="109" t="s">
        <v>295</v>
      </c>
      <c r="Z93" s="107">
        <v>650</v>
      </c>
      <c r="AA93" s="110">
        <f>+O93/$O$350</f>
        <v>30.554292680042391</v>
      </c>
      <c r="AB93" s="110">
        <f>+P93/$P$350</f>
        <v>30.141493916468722</v>
      </c>
      <c r="AC93" s="118" t="s">
        <v>223</v>
      </c>
      <c r="AD93" s="118" t="s">
        <v>223</v>
      </c>
      <c r="AE93" s="118" t="s">
        <v>223</v>
      </c>
      <c r="AF93" s="118" t="s">
        <v>223</v>
      </c>
      <c r="AG93" s="118" t="s">
        <v>223</v>
      </c>
      <c r="AH93" s="118" t="s">
        <v>223</v>
      </c>
      <c r="AI93" s="118" t="s">
        <v>223</v>
      </c>
      <c r="AJ93" s="118" t="s">
        <v>223</v>
      </c>
    </row>
    <row r="94" spans="1:36" s="6" customFormat="1" ht="11.1" customHeight="1">
      <c r="A94" s="106" t="s">
        <v>296</v>
      </c>
      <c r="B94" s="107">
        <v>660</v>
      </c>
      <c r="C94" s="108">
        <v>115063468441</v>
      </c>
      <c r="D94" s="108">
        <v>144091526483</v>
      </c>
      <c r="E94" s="116" t="s">
        <v>223</v>
      </c>
      <c r="F94" s="116" t="s">
        <v>223</v>
      </c>
      <c r="G94" s="116" t="s">
        <v>223</v>
      </c>
      <c r="H94" s="116" t="s">
        <v>223</v>
      </c>
      <c r="I94" s="132" t="s">
        <v>223</v>
      </c>
      <c r="J94" s="132" t="s">
        <v>223</v>
      </c>
      <c r="K94" s="132" t="s">
        <v>223</v>
      </c>
      <c r="L94" s="132" t="s">
        <v>223</v>
      </c>
      <c r="M94" s="109" t="s">
        <v>296</v>
      </c>
      <c r="N94" s="107">
        <v>660</v>
      </c>
      <c r="O94" s="110">
        <f>+C94/$C$349</f>
        <v>22299.160684776387</v>
      </c>
      <c r="P94" s="110">
        <f>+D94/$D$349</f>
        <v>27251.929777614201</v>
      </c>
      <c r="Q94" s="118" t="s">
        <v>223</v>
      </c>
      <c r="R94" s="118" t="s">
        <v>223</v>
      </c>
      <c r="S94" s="118" t="s">
        <v>223</v>
      </c>
      <c r="T94" s="118" t="s">
        <v>223</v>
      </c>
      <c r="U94" s="118" t="s">
        <v>223</v>
      </c>
      <c r="V94" s="118" t="s">
        <v>223</v>
      </c>
      <c r="W94" s="118" t="s">
        <v>223</v>
      </c>
      <c r="X94" s="118" t="s">
        <v>223</v>
      </c>
      <c r="Y94" s="109" t="s">
        <v>296</v>
      </c>
      <c r="Z94" s="107">
        <v>660</v>
      </c>
      <c r="AA94" s="110">
        <f>+O94/$O$350</f>
        <v>5360.375164609708</v>
      </c>
      <c r="AB94" s="110">
        <f>+P94/$P$350</f>
        <v>6630.6398485679319</v>
      </c>
      <c r="AC94" s="118" t="s">
        <v>223</v>
      </c>
      <c r="AD94" s="118" t="s">
        <v>223</v>
      </c>
      <c r="AE94" s="118" t="s">
        <v>223</v>
      </c>
      <c r="AF94" s="118" t="s">
        <v>223</v>
      </c>
      <c r="AG94" s="118" t="s">
        <v>223</v>
      </c>
      <c r="AH94" s="118" t="s">
        <v>223</v>
      </c>
      <c r="AI94" s="118" t="s">
        <v>223</v>
      </c>
      <c r="AJ94" s="118" t="s">
        <v>223</v>
      </c>
    </row>
    <row r="95" spans="1:36" s="6" customFormat="1" ht="11.1" customHeight="1">
      <c r="A95" s="120" t="s">
        <v>297</v>
      </c>
      <c r="B95" s="107">
        <v>670</v>
      </c>
      <c r="C95" s="108">
        <v>5463563764</v>
      </c>
      <c r="D95" s="108">
        <v>4819943308</v>
      </c>
      <c r="E95" s="116" t="s">
        <v>223</v>
      </c>
      <c r="F95" s="116" t="s">
        <v>223</v>
      </c>
      <c r="G95" s="116" t="s">
        <v>223</v>
      </c>
      <c r="H95" s="116" t="s">
        <v>223</v>
      </c>
      <c r="I95" s="132" t="s">
        <v>223</v>
      </c>
      <c r="J95" s="132" t="s">
        <v>223</v>
      </c>
      <c r="K95" s="132" t="s">
        <v>223</v>
      </c>
      <c r="L95" s="132" t="s">
        <v>223</v>
      </c>
      <c r="M95" s="109" t="s">
        <v>297</v>
      </c>
      <c r="N95" s="107">
        <v>670</v>
      </c>
      <c r="O95" s="110">
        <f>+C95/$C$349</f>
        <v>1058.8320336217641</v>
      </c>
      <c r="P95" s="110">
        <f>+D95/$D$349</f>
        <v>911.59251184138554</v>
      </c>
      <c r="Q95" s="118" t="s">
        <v>223</v>
      </c>
      <c r="R95" s="118" t="s">
        <v>223</v>
      </c>
      <c r="S95" s="118" t="s">
        <v>223</v>
      </c>
      <c r="T95" s="118" t="s">
        <v>223</v>
      </c>
      <c r="U95" s="118" t="s">
        <v>223</v>
      </c>
      <c r="V95" s="118" t="s">
        <v>223</v>
      </c>
      <c r="W95" s="118" t="s">
        <v>223</v>
      </c>
      <c r="X95" s="118" t="s">
        <v>223</v>
      </c>
      <c r="Y95" s="109" t="s">
        <v>297</v>
      </c>
      <c r="Z95" s="107">
        <v>670</v>
      </c>
      <c r="AA95" s="110">
        <f>+O95/$O$350</f>
        <v>254.52693115907792</v>
      </c>
      <c r="AB95" s="110">
        <f>+P95/$P$350</f>
        <v>221.7986646816023</v>
      </c>
      <c r="AC95" s="118" t="s">
        <v>223</v>
      </c>
      <c r="AD95" s="118" t="s">
        <v>223</v>
      </c>
      <c r="AE95" s="118" t="s">
        <v>223</v>
      </c>
      <c r="AF95" s="118" t="s">
        <v>223</v>
      </c>
      <c r="AG95" s="118" t="s">
        <v>223</v>
      </c>
      <c r="AH95" s="118" t="s">
        <v>223</v>
      </c>
      <c r="AI95" s="118" t="s">
        <v>223</v>
      </c>
      <c r="AJ95" s="118" t="s">
        <v>223</v>
      </c>
    </row>
    <row r="96" spans="1:36" s="6" customFormat="1" ht="11.1" customHeight="1">
      <c r="A96" s="106" t="s">
        <v>276</v>
      </c>
      <c r="B96" s="107">
        <v>680</v>
      </c>
      <c r="C96" s="108">
        <v>3372762489</v>
      </c>
      <c r="D96" s="108">
        <v>3502447380</v>
      </c>
      <c r="E96" s="116" t="s">
        <v>223</v>
      </c>
      <c r="F96" s="116" t="s">
        <v>223</v>
      </c>
      <c r="G96" s="116" t="s">
        <v>223</v>
      </c>
      <c r="H96" s="116" t="s">
        <v>223</v>
      </c>
      <c r="I96" s="132" t="s">
        <v>223</v>
      </c>
      <c r="J96" s="132" t="s">
        <v>223</v>
      </c>
      <c r="K96" s="132" t="s">
        <v>223</v>
      </c>
      <c r="L96" s="132" t="s">
        <v>223</v>
      </c>
      <c r="M96" s="109" t="s">
        <v>276</v>
      </c>
      <c r="N96" s="107">
        <v>680</v>
      </c>
      <c r="O96" s="110">
        <f>+C96/$C$349</f>
        <v>653.63728134409541</v>
      </c>
      <c r="P96" s="110">
        <f>+D96/$D$349</f>
        <v>662.4154270501806</v>
      </c>
      <c r="Q96" s="118" t="s">
        <v>223</v>
      </c>
      <c r="R96" s="118" t="s">
        <v>223</v>
      </c>
      <c r="S96" s="118" t="s">
        <v>223</v>
      </c>
      <c r="T96" s="118" t="s">
        <v>223</v>
      </c>
      <c r="U96" s="118" t="s">
        <v>223</v>
      </c>
      <c r="V96" s="118" t="s">
        <v>223</v>
      </c>
      <c r="W96" s="118" t="s">
        <v>223</v>
      </c>
      <c r="X96" s="118" t="s">
        <v>223</v>
      </c>
      <c r="Y96" s="109" t="s">
        <v>276</v>
      </c>
      <c r="Z96" s="107">
        <v>680</v>
      </c>
      <c r="AA96" s="110">
        <f>+O96/$O$350</f>
        <v>157.12434647694602</v>
      </c>
      <c r="AB96" s="110">
        <f>+P96/$P$350</f>
        <v>161.17163675186873</v>
      </c>
      <c r="AC96" s="118" t="s">
        <v>223</v>
      </c>
      <c r="AD96" s="118" t="s">
        <v>223</v>
      </c>
      <c r="AE96" s="118" t="s">
        <v>223</v>
      </c>
      <c r="AF96" s="118" t="s">
        <v>223</v>
      </c>
      <c r="AG96" s="118" t="s">
        <v>223</v>
      </c>
      <c r="AH96" s="118" t="s">
        <v>223</v>
      </c>
      <c r="AI96" s="118" t="s">
        <v>223</v>
      </c>
      <c r="AJ96" s="118" t="s">
        <v>223</v>
      </c>
    </row>
    <row r="97" spans="1:36" s="6" customFormat="1" ht="11.1" customHeight="1">
      <c r="A97" s="130" t="s">
        <v>270</v>
      </c>
      <c r="B97" s="107"/>
      <c r="C97" s="108"/>
      <c r="D97" s="108"/>
      <c r="E97" s="108"/>
      <c r="F97" s="108"/>
      <c r="G97" s="108"/>
      <c r="H97" s="108"/>
      <c r="I97" s="117"/>
      <c r="J97" s="117"/>
      <c r="K97" s="117"/>
      <c r="L97" s="117"/>
      <c r="M97" s="131" t="s">
        <v>270</v>
      </c>
      <c r="N97" s="107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31" t="s">
        <v>270</v>
      </c>
      <c r="Z97" s="107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</row>
    <row r="98" spans="1:36" s="6" customFormat="1" ht="11.1" customHeight="1">
      <c r="A98" s="106" t="s">
        <v>298</v>
      </c>
      <c r="B98" s="107">
        <v>650</v>
      </c>
      <c r="C98" s="116" t="s">
        <v>223</v>
      </c>
      <c r="D98" s="116" t="s">
        <v>223</v>
      </c>
      <c r="E98" s="108">
        <v>14040387041</v>
      </c>
      <c r="F98" s="108">
        <v>15234884964</v>
      </c>
      <c r="G98" s="116" t="s">
        <v>223</v>
      </c>
      <c r="H98" s="116" t="s">
        <v>223</v>
      </c>
      <c r="I98" s="132" t="s">
        <v>223</v>
      </c>
      <c r="J98" s="132" t="s">
        <v>223</v>
      </c>
      <c r="K98" s="132" t="s">
        <v>223</v>
      </c>
      <c r="L98" s="132" t="s">
        <v>223</v>
      </c>
      <c r="M98" s="109" t="s">
        <v>298</v>
      </c>
      <c r="N98" s="107">
        <v>650</v>
      </c>
      <c r="O98" s="118" t="s">
        <v>223</v>
      </c>
      <c r="P98" s="118" t="s">
        <v>223</v>
      </c>
      <c r="Q98" s="110">
        <f>+E98/$E$349</f>
        <v>2590.9233159508822</v>
      </c>
      <c r="R98" s="110">
        <f>+F98/$F$349</f>
        <v>2736.4692766811363</v>
      </c>
      <c r="S98" s="118" t="s">
        <v>223</v>
      </c>
      <c r="T98" s="118" t="s">
        <v>223</v>
      </c>
      <c r="U98" s="118" t="s">
        <v>223</v>
      </c>
      <c r="V98" s="118" t="s">
        <v>223</v>
      </c>
      <c r="W98" s="118" t="s">
        <v>223</v>
      </c>
      <c r="X98" s="118" t="s">
        <v>223</v>
      </c>
      <c r="Y98" s="109" t="s">
        <v>298</v>
      </c>
      <c r="Z98" s="107">
        <v>650</v>
      </c>
      <c r="AA98" s="118" t="s">
        <v>223</v>
      </c>
      <c r="AB98" s="118" t="s">
        <v>223</v>
      </c>
      <c r="AC98" s="110">
        <f>+Q98/$Q$350</f>
        <v>631.93251608558103</v>
      </c>
      <c r="AD98" s="110">
        <f>+R98/$R$350</f>
        <v>680.71375041819317</v>
      </c>
      <c r="AE98" s="118" t="s">
        <v>223</v>
      </c>
      <c r="AF98" s="118" t="s">
        <v>223</v>
      </c>
      <c r="AG98" s="118" t="s">
        <v>223</v>
      </c>
      <c r="AH98" s="118" t="s">
        <v>223</v>
      </c>
      <c r="AI98" s="118" t="s">
        <v>223</v>
      </c>
      <c r="AJ98" s="118" t="s">
        <v>223</v>
      </c>
    </row>
    <row r="99" spans="1:36" s="6" customFormat="1" ht="11.1" customHeight="1">
      <c r="A99" s="106" t="s">
        <v>299</v>
      </c>
      <c r="B99" s="107">
        <v>660</v>
      </c>
      <c r="C99" s="116" t="s">
        <v>223</v>
      </c>
      <c r="D99" s="116" t="s">
        <v>223</v>
      </c>
      <c r="E99" s="108">
        <v>123090302548</v>
      </c>
      <c r="F99" s="108">
        <v>138456646533</v>
      </c>
      <c r="G99" s="116" t="s">
        <v>223</v>
      </c>
      <c r="H99" s="116" t="s">
        <v>223</v>
      </c>
      <c r="I99" s="132" t="s">
        <v>223</v>
      </c>
      <c r="J99" s="132" t="s">
        <v>223</v>
      </c>
      <c r="K99" s="132" t="s">
        <v>223</v>
      </c>
      <c r="L99" s="132" t="s">
        <v>223</v>
      </c>
      <c r="M99" s="109" t="s">
        <v>299</v>
      </c>
      <c r="N99" s="107">
        <v>660</v>
      </c>
      <c r="O99" s="118" t="s">
        <v>223</v>
      </c>
      <c r="P99" s="118" t="s">
        <v>223</v>
      </c>
      <c r="Q99" s="110">
        <f>+E99/$E$349</f>
        <v>22714.297968266492</v>
      </c>
      <c r="R99" s="110">
        <f>+F99/$F$349</f>
        <v>24869.394175614219</v>
      </c>
      <c r="S99" s="118" t="s">
        <v>223</v>
      </c>
      <c r="T99" s="118" t="s">
        <v>223</v>
      </c>
      <c r="U99" s="118" t="s">
        <v>223</v>
      </c>
      <c r="V99" s="118" t="s">
        <v>223</v>
      </c>
      <c r="W99" s="118" t="s">
        <v>223</v>
      </c>
      <c r="X99" s="118" t="s">
        <v>223</v>
      </c>
      <c r="Y99" s="109" t="s">
        <v>299</v>
      </c>
      <c r="Z99" s="107">
        <v>660</v>
      </c>
      <c r="AA99" s="118" t="s">
        <v>223</v>
      </c>
      <c r="AB99" s="118" t="s">
        <v>223</v>
      </c>
      <c r="AC99" s="110">
        <f>+Q99/$Q$350</f>
        <v>5540.0726751869497</v>
      </c>
      <c r="AD99" s="110">
        <f>+R99/$R$350</f>
        <v>6186.4164615955779</v>
      </c>
      <c r="AE99" s="118" t="s">
        <v>223</v>
      </c>
      <c r="AF99" s="118" t="s">
        <v>223</v>
      </c>
      <c r="AG99" s="118" t="s">
        <v>223</v>
      </c>
      <c r="AH99" s="118" t="s">
        <v>223</v>
      </c>
      <c r="AI99" s="118" t="s">
        <v>223</v>
      </c>
      <c r="AJ99" s="118" t="s">
        <v>223</v>
      </c>
    </row>
    <row r="100" spans="1:36" s="6" customFormat="1" ht="11.1" customHeight="1">
      <c r="A100" s="120" t="s">
        <v>300</v>
      </c>
      <c r="B100" s="107">
        <v>670</v>
      </c>
      <c r="C100" s="116" t="s">
        <v>223</v>
      </c>
      <c r="D100" s="116" t="s">
        <v>223</v>
      </c>
      <c r="E100" s="108">
        <v>19739742570</v>
      </c>
      <c r="F100" s="108">
        <v>20350707511</v>
      </c>
      <c r="G100" s="116" t="s">
        <v>223</v>
      </c>
      <c r="H100" s="116" t="s">
        <v>223</v>
      </c>
      <c r="I100" s="132" t="s">
        <v>223</v>
      </c>
      <c r="J100" s="132" t="s">
        <v>223</v>
      </c>
      <c r="K100" s="132" t="s">
        <v>223</v>
      </c>
      <c r="L100" s="132" t="s">
        <v>223</v>
      </c>
      <c r="M100" s="109" t="s">
        <v>300</v>
      </c>
      <c r="N100" s="107">
        <v>670</v>
      </c>
      <c r="O100" s="118" t="s">
        <v>223</v>
      </c>
      <c r="P100" s="118" t="s">
        <v>223</v>
      </c>
      <c r="Q100" s="110">
        <f>+E100/$E$349</f>
        <v>3642.6459702380503</v>
      </c>
      <c r="R100" s="110">
        <f>+F100/$F$349</f>
        <v>3655.3663512503522</v>
      </c>
      <c r="S100" s="118" t="s">
        <v>223</v>
      </c>
      <c r="T100" s="118" t="s">
        <v>223</v>
      </c>
      <c r="U100" s="118" t="s">
        <v>223</v>
      </c>
      <c r="V100" s="118" t="s">
        <v>223</v>
      </c>
      <c r="W100" s="118" t="s">
        <v>223</v>
      </c>
      <c r="X100" s="118" t="s">
        <v>223</v>
      </c>
      <c r="Y100" s="109" t="s">
        <v>300</v>
      </c>
      <c r="Z100" s="107">
        <v>670</v>
      </c>
      <c r="AA100" s="118" t="s">
        <v>223</v>
      </c>
      <c r="AB100" s="118" t="s">
        <v>223</v>
      </c>
      <c r="AC100" s="110">
        <f>+Q100/$Q$350</f>
        <v>888.45023664342693</v>
      </c>
      <c r="AD100" s="110">
        <f>+R100/$R$350</f>
        <v>909.29511225133149</v>
      </c>
      <c r="AE100" s="118" t="s">
        <v>223</v>
      </c>
      <c r="AF100" s="118" t="s">
        <v>223</v>
      </c>
      <c r="AG100" s="118" t="s">
        <v>223</v>
      </c>
      <c r="AH100" s="118" t="s">
        <v>223</v>
      </c>
      <c r="AI100" s="118" t="s">
        <v>223</v>
      </c>
      <c r="AJ100" s="118" t="s">
        <v>223</v>
      </c>
    </row>
    <row r="101" spans="1:36" s="6" customFormat="1" ht="11.1" customHeight="1">
      <c r="A101" s="106" t="s">
        <v>276</v>
      </c>
      <c r="B101" s="107">
        <v>680</v>
      </c>
      <c r="C101" s="116" t="s">
        <v>223</v>
      </c>
      <c r="D101" s="116" t="s">
        <v>223</v>
      </c>
      <c r="E101" s="108">
        <v>4403896569</v>
      </c>
      <c r="F101" s="108">
        <v>0</v>
      </c>
      <c r="G101" s="116" t="s">
        <v>223</v>
      </c>
      <c r="H101" s="116" t="s">
        <v>223</v>
      </c>
      <c r="I101" s="132" t="s">
        <v>223</v>
      </c>
      <c r="J101" s="132" t="s">
        <v>223</v>
      </c>
      <c r="K101" s="132" t="s">
        <v>223</v>
      </c>
      <c r="L101" s="132" t="s">
        <v>223</v>
      </c>
      <c r="M101" s="109" t="s">
        <v>276</v>
      </c>
      <c r="N101" s="107">
        <v>680</v>
      </c>
      <c r="O101" s="118" t="s">
        <v>223</v>
      </c>
      <c r="P101" s="118" t="s">
        <v>223</v>
      </c>
      <c r="Q101" s="110">
        <f>+E101/$E$349</f>
        <v>812.6669349170254</v>
      </c>
      <c r="R101" s="110">
        <f>+F101/$F$349</f>
        <v>0</v>
      </c>
      <c r="S101" s="118" t="s">
        <v>223</v>
      </c>
      <c r="T101" s="118" t="s">
        <v>223</v>
      </c>
      <c r="U101" s="118" t="s">
        <v>223</v>
      </c>
      <c r="V101" s="118" t="s">
        <v>223</v>
      </c>
      <c r="W101" s="118" t="s">
        <v>223</v>
      </c>
      <c r="X101" s="118" t="s">
        <v>223</v>
      </c>
      <c r="Y101" s="109" t="s">
        <v>276</v>
      </c>
      <c r="Z101" s="107">
        <v>680</v>
      </c>
      <c r="AA101" s="118" t="s">
        <v>223</v>
      </c>
      <c r="AB101" s="118" t="s">
        <v>223</v>
      </c>
      <c r="AC101" s="110" t="e">
        <f>+#REF!/#REF!</f>
        <v>#REF!</v>
      </c>
      <c r="AD101" s="110" t="e">
        <f>+#REF!/#REF!</f>
        <v>#REF!</v>
      </c>
      <c r="AE101" s="118" t="s">
        <v>223</v>
      </c>
      <c r="AF101" s="118" t="s">
        <v>223</v>
      </c>
      <c r="AG101" s="118" t="s">
        <v>223</v>
      </c>
      <c r="AH101" s="118" t="s">
        <v>223</v>
      </c>
      <c r="AI101" s="118" t="s">
        <v>223</v>
      </c>
      <c r="AJ101" s="118" t="s">
        <v>223</v>
      </c>
    </row>
    <row r="102" spans="1:36" s="6" customFormat="1" ht="11.1" customHeight="1">
      <c r="A102" s="130" t="s">
        <v>254</v>
      </c>
      <c r="B102" s="107"/>
      <c r="C102" s="137"/>
      <c r="D102" s="137"/>
      <c r="E102" s="108"/>
      <c r="F102" s="108"/>
      <c r="G102" s="108"/>
      <c r="H102" s="108"/>
      <c r="I102" s="117"/>
      <c r="J102" s="117"/>
      <c r="K102" s="117"/>
      <c r="L102" s="117"/>
      <c r="M102" s="131" t="s">
        <v>254</v>
      </c>
      <c r="N102" s="107"/>
      <c r="O102" s="139"/>
      <c r="P102" s="139"/>
      <c r="Q102" s="110"/>
      <c r="R102" s="110"/>
      <c r="S102" s="110"/>
      <c r="T102" s="110"/>
      <c r="U102" s="110"/>
      <c r="V102" s="110"/>
      <c r="W102" s="110"/>
      <c r="X102" s="110"/>
      <c r="Y102" s="131" t="s">
        <v>254</v>
      </c>
      <c r="Z102" s="107"/>
      <c r="AA102" s="139"/>
      <c r="AB102" s="139"/>
      <c r="AC102" s="110"/>
      <c r="AD102" s="110"/>
      <c r="AE102" s="110"/>
      <c r="AF102" s="110"/>
      <c r="AG102" s="110"/>
      <c r="AH102" s="110"/>
      <c r="AI102" s="110"/>
      <c r="AJ102" s="110"/>
    </row>
    <row r="103" spans="1:36" s="6" customFormat="1" ht="11.1" customHeight="1">
      <c r="A103" s="106" t="s">
        <v>298</v>
      </c>
      <c r="B103" s="107">
        <v>650</v>
      </c>
      <c r="C103" s="116" t="s">
        <v>223</v>
      </c>
      <c r="D103" s="116" t="s">
        <v>223</v>
      </c>
      <c r="E103" s="116" t="s">
        <v>223</v>
      </c>
      <c r="F103" s="116" t="s">
        <v>223</v>
      </c>
      <c r="G103" s="108">
        <v>9798356984</v>
      </c>
      <c r="H103" s="116" t="s">
        <v>223</v>
      </c>
      <c r="I103" s="132" t="s">
        <v>223</v>
      </c>
      <c r="J103" s="132" t="s">
        <v>223</v>
      </c>
      <c r="K103" s="132" t="s">
        <v>223</v>
      </c>
      <c r="L103" s="132" t="s">
        <v>223</v>
      </c>
      <c r="M103" s="109" t="s">
        <v>298</v>
      </c>
      <c r="N103" s="107">
        <v>650</v>
      </c>
      <c r="O103" s="118" t="s">
        <v>223</v>
      </c>
      <c r="P103" s="118" t="s">
        <v>223</v>
      </c>
      <c r="Q103" s="118" t="s">
        <v>223</v>
      </c>
      <c r="R103" s="118" t="s">
        <v>223</v>
      </c>
      <c r="S103" s="110">
        <f>+G103/$G$349</f>
        <v>1709.6581670193864</v>
      </c>
      <c r="T103" s="118" t="s">
        <v>223</v>
      </c>
      <c r="U103" s="118" t="s">
        <v>223</v>
      </c>
      <c r="V103" s="118" t="s">
        <v>223</v>
      </c>
      <c r="W103" s="118" t="s">
        <v>223</v>
      </c>
      <c r="X103" s="118" t="s">
        <v>223</v>
      </c>
      <c r="Y103" s="109" t="s">
        <v>298</v>
      </c>
      <c r="Z103" s="107">
        <v>650</v>
      </c>
      <c r="AA103" s="118" t="s">
        <v>223</v>
      </c>
      <c r="AB103" s="118" t="s">
        <v>223</v>
      </c>
      <c r="AC103" s="118" t="s">
        <v>223</v>
      </c>
      <c r="AD103" s="118" t="s">
        <v>223</v>
      </c>
      <c r="AE103" s="110">
        <f>+S103/$S$350</f>
        <v>433.92339264451431</v>
      </c>
      <c r="AF103" s="118" t="s">
        <v>223</v>
      </c>
      <c r="AG103" s="118" t="s">
        <v>223</v>
      </c>
      <c r="AH103" s="118" t="s">
        <v>223</v>
      </c>
      <c r="AI103" s="118" t="s">
        <v>223</v>
      </c>
      <c r="AJ103" s="118" t="s">
        <v>223</v>
      </c>
    </row>
    <row r="104" spans="1:36" s="6" customFormat="1" ht="11.1" customHeight="1">
      <c r="A104" s="106" t="s">
        <v>299</v>
      </c>
      <c r="B104" s="107">
        <v>660</v>
      </c>
      <c r="C104" s="116" t="s">
        <v>223</v>
      </c>
      <c r="D104" s="116" t="s">
        <v>223</v>
      </c>
      <c r="E104" s="116" t="s">
        <v>223</v>
      </c>
      <c r="F104" s="116" t="s">
        <v>223</v>
      </c>
      <c r="G104" s="108">
        <v>134901875281</v>
      </c>
      <c r="H104" s="116" t="s">
        <v>223</v>
      </c>
      <c r="I104" s="132" t="s">
        <v>223</v>
      </c>
      <c r="J104" s="132" t="s">
        <v>223</v>
      </c>
      <c r="K104" s="132" t="s">
        <v>223</v>
      </c>
      <c r="L104" s="132" t="s">
        <v>223</v>
      </c>
      <c r="M104" s="109" t="s">
        <v>299</v>
      </c>
      <c r="N104" s="107">
        <v>660</v>
      </c>
      <c r="O104" s="118" t="s">
        <v>223</v>
      </c>
      <c r="P104" s="118" t="s">
        <v>223</v>
      </c>
      <c r="Q104" s="118" t="s">
        <v>223</v>
      </c>
      <c r="R104" s="118" t="s">
        <v>223</v>
      </c>
      <c r="S104" s="110">
        <f>+G104/$G$349</f>
        <v>23538.24148242447</v>
      </c>
      <c r="T104" s="118" t="s">
        <v>223</v>
      </c>
      <c r="U104" s="118" t="s">
        <v>223</v>
      </c>
      <c r="V104" s="118" t="s">
        <v>223</v>
      </c>
      <c r="W104" s="118" t="s">
        <v>223</v>
      </c>
      <c r="X104" s="118" t="s">
        <v>223</v>
      </c>
      <c r="Y104" s="109" t="s">
        <v>299</v>
      </c>
      <c r="Z104" s="107">
        <v>660</v>
      </c>
      <c r="AA104" s="118" t="s">
        <v>223</v>
      </c>
      <c r="AB104" s="118" t="s">
        <v>223</v>
      </c>
      <c r="AC104" s="118" t="s">
        <v>223</v>
      </c>
      <c r="AD104" s="118" t="s">
        <v>223</v>
      </c>
      <c r="AE104" s="110">
        <f>+S104/$S$350</f>
        <v>5974.1729650823527</v>
      </c>
      <c r="AF104" s="118" t="s">
        <v>223</v>
      </c>
      <c r="AG104" s="118" t="s">
        <v>223</v>
      </c>
      <c r="AH104" s="118" t="s">
        <v>223</v>
      </c>
      <c r="AI104" s="118" t="s">
        <v>223</v>
      </c>
      <c r="AJ104" s="118" t="s">
        <v>223</v>
      </c>
    </row>
    <row r="105" spans="1:36" s="6" customFormat="1" ht="11.1" customHeight="1">
      <c r="A105" s="106" t="s">
        <v>301</v>
      </c>
      <c r="B105" s="107">
        <v>670</v>
      </c>
      <c r="C105" s="116" t="s">
        <v>223</v>
      </c>
      <c r="D105" s="116" t="s">
        <v>223</v>
      </c>
      <c r="E105" s="116" t="s">
        <v>223</v>
      </c>
      <c r="F105" s="116" t="s">
        <v>223</v>
      </c>
      <c r="G105" s="108">
        <v>12673050774</v>
      </c>
      <c r="H105" s="116" t="s">
        <v>223</v>
      </c>
      <c r="I105" s="132" t="s">
        <v>223</v>
      </c>
      <c r="J105" s="132" t="s">
        <v>223</v>
      </c>
      <c r="K105" s="132" t="s">
        <v>223</v>
      </c>
      <c r="L105" s="132" t="s">
        <v>223</v>
      </c>
      <c r="M105" s="109" t="s">
        <v>301</v>
      </c>
      <c r="N105" s="107">
        <v>670</v>
      </c>
      <c r="O105" s="118" t="s">
        <v>223</v>
      </c>
      <c r="P105" s="118" t="s">
        <v>223</v>
      </c>
      <c r="Q105" s="118" t="s">
        <v>223</v>
      </c>
      <c r="R105" s="118" t="s">
        <v>223</v>
      </c>
      <c r="S105" s="110">
        <f>+G105/$G$349</f>
        <v>2211.2467214861026</v>
      </c>
      <c r="T105" s="118" t="s">
        <v>223</v>
      </c>
      <c r="U105" s="118" t="s">
        <v>223</v>
      </c>
      <c r="V105" s="118" t="s">
        <v>223</v>
      </c>
      <c r="W105" s="118" t="s">
        <v>223</v>
      </c>
      <c r="X105" s="118" t="s">
        <v>223</v>
      </c>
      <c r="Y105" s="109" t="s">
        <v>301</v>
      </c>
      <c r="Z105" s="107">
        <v>670</v>
      </c>
      <c r="AA105" s="118" t="s">
        <v>223</v>
      </c>
      <c r="AB105" s="118" t="s">
        <v>223</v>
      </c>
      <c r="AC105" s="118" t="s">
        <v>223</v>
      </c>
      <c r="AD105" s="118" t="s">
        <v>223</v>
      </c>
      <c r="AE105" s="110">
        <f>+S105/$S$350</f>
        <v>561.23013235687881</v>
      </c>
      <c r="AF105" s="118" t="s">
        <v>223</v>
      </c>
      <c r="AG105" s="118" t="s">
        <v>223</v>
      </c>
      <c r="AH105" s="118" t="s">
        <v>223</v>
      </c>
      <c r="AI105" s="118" t="s">
        <v>223</v>
      </c>
      <c r="AJ105" s="118" t="s">
        <v>223</v>
      </c>
    </row>
    <row r="106" spans="1:36" s="6" customFormat="1" ht="11.1" customHeight="1">
      <c r="A106" s="106" t="s">
        <v>302</v>
      </c>
      <c r="B106" s="107">
        <v>680</v>
      </c>
      <c r="C106" s="116" t="s">
        <v>223</v>
      </c>
      <c r="D106" s="116" t="s">
        <v>223</v>
      </c>
      <c r="E106" s="116" t="s">
        <v>223</v>
      </c>
      <c r="F106" s="116" t="s">
        <v>223</v>
      </c>
      <c r="G106" s="108">
        <v>198825121122</v>
      </c>
      <c r="H106" s="116" t="s">
        <v>223</v>
      </c>
      <c r="I106" s="132" t="s">
        <v>223</v>
      </c>
      <c r="J106" s="132" t="s">
        <v>223</v>
      </c>
      <c r="K106" s="132" t="s">
        <v>223</v>
      </c>
      <c r="L106" s="132" t="s">
        <v>223</v>
      </c>
      <c r="M106" s="109" t="s">
        <v>302</v>
      </c>
      <c r="N106" s="107">
        <v>680</v>
      </c>
      <c r="O106" s="118" t="s">
        <v>223</v>
      </c>
      <c r="P106" s="118" t="s">
        <v>223</v>
      </c>
      <c r="Q106" s="118" t="s">
        <v>223</v>
      </c>
      <c r="R106" s="118" t="s">
        <v>223</v>
      </c>
      <c r="S106" s="110">
        <f>+G106/$G$349</f>
        <v>34691.835854716803</v>
      </c>
      <c r="T106" s="118" t="s">
        <v>223</v>
      </c>
      <c r="U106" s="118" t="s">
        <v>223</v>
      </c>
      <c r="V106" s="118" t="s">
        <v>223</v>
      </c>
      <c r="W106" s="118" t="s">
        <v>223</v>
      </c>
      <c r="X106" s="118" t="s">
        <v>223</v>
      </c>
      <c r="Y106" s="109" t="s">
        <v>302</v>
      </c>
      <c r="Z106" s="107">
        <v>680</v>
      </c>
      <c r="AA106" s="118" t="s">
        <v>223</v>
      </c>
      <c r="AB106" s="118" t="s">
        <v>223</v>
      </c>
      <c r="AC106" s="118" t="s">
        <v>223</v>
      </c>
      <c r="AD106" s="118" t="s">
        <v>223</v>
      </c>
      <c r="AE106" s="110">
        <f>+S106/$S$350</f>
        <v>8805.0344808925893</v>
      </c>
      <c r="AF106" s="118" t="s">
        <v>223</v>
      </c>
      <c r="AG106" s="118" t="s">
        <v>223</v>
      </c>
      <c r="AH106" s="118" t="s">
        <v>223</v>
      </c>
      <c r="AI106" s="118" t="s">
        <v>223</v>
      </c>
      <c r="AJ106" s="118" t="s">
        <v>223</v>
      </c>
    </row>
    <row r="107" spans="1:36" s="6" customFormat="1" ht="11.1" customHeight="1">
      <c r="A107" s="130" t="s">
        <v>254</v>
      </c>
      <c r="B107" s="107"/>
      <c r="C107" s="137"/>
      <c r="D107" s="137"/>
      <c r="E107" s="137"/>
      <c r="F107" s="137"/>
      <c r="G107" s="108"/>
      <c r="H107" s="108"/>
      <c r="I107" s="117"/>
      <c r="J107" s="117"/>
      <c r="K107" s="117"/>
      <c r="L107" s="117"/>
      <c r="M107" s="131" t="s">
        <v>254</v>
      </c>
      <c r="N107" s="107"/>
      <c r="O107" s="139"/>
      <c r="P107" s="139"/>
      <c r="Q107" s="139"/>
      <c r="R107" s="139"/>
      <c r="S107" s="110"/>
      <c r="T107" s="110"/>
      <c r="U107" s="110"/>
      <c r="V107" s="110"/>
      <c r="W107" s="110"/>
      <c r="X107" s="110"/>
      <c r="Y107" s="131" t="s">
        <v>254</v>
      </c>
      <c r="Z107" s="107"/>
      <c r="AA107" s="139"/>
      <c r="AB107" s="139"/>
      <c r="AC107" s="139"/>
      <c r="AD107" s="139"/>
      <c r="AE107" s="110"/>
      <c r="AF107" s="110"/>
      <c r="AG107" s="110"/>
      <c r="AH107" s="110"/>
      <c r="AI107" s="110"/>
      <c r="AJ107" s="110"/>
    </row>
    <row r="108" spans="1:36" s="6" customFormat="1" ht="11.1" customHeight="1">
      <c r="A108" s="106" t="s">
        <v>298</v>
      </c>
      <c r="B108" s="107">
        <v>650</v>
      </c>
      <c r="C108" s="116" t="s">
        <v>223</v>
      </c>
      <c r="D108" s="116" t="s">
        <v>223</v>
      </c>
      <c r="E108" s="116" t="s">
        <v>223</v>
      </c>
      <c r="F108" s="116" t="s">
        <v>223</v>
      </c>
      <c r="G108" s="116" t="s">
        <v>223</v>
      </c>
      <c r="H108" s="108">
        <v>9176130754</v>
      </c>
      <c r="I108" s="117">
        <v>10522507789</v>
      </c>
      <c r="J108" s="117">
        <v>12915209527</v>
      </c>
      <c r="K108" s="117">
        <v>13474194267</v>
      </c>
      <c r="L108" s="117">
        <v>13889425228</v>
      </c>
      <c r="M108" s="109" t="s">
        <v>298</v>
      </c>
      <c r="N108" s="107">
        <v>650</v>
      </c>
      <c r="O108" s="118" t="s">
        <v>223</v>
      </c>
      <c r="P108" s="118" t="s">
        <v>223</v>
      </c>
      <c r="Q108" s="118" t="s">
        <v>223</v>
      </c>
      <c r="R108" s="118" t="s">
        <v>223</v>
      </c>
      <c r="S108" s="118" t="s">
        <v>223</v>
      </c>
      <c r="T108" s="110">
        <f t="shared" ref="T108:T114" si="82">+H108/$H$349</f>
        <v>1553.1015303654442</v>
      </c>
      <c r="U108" s="110">
        <f t="shared" ref="U108:U114" si="83">+I108/$I$349</f>
        <v>1723.7836074484435</v>
      </c>
      <c r="V108" s="110">
        <f t="shared" ref="V108:V114" si="84">+J108/$J$349</f>
        <v>2058.8385512579516</v>
      </c>
      <c r="W108" s="110">
        <f t="shared" ref="W108:X114" si="85">+K108/K$349</f>
        <v>2095.1600490117949</v>
      </c>
      <c r="X108" s="110">
        <f t="shared" si="85"/>
        <v>2108.0855526569653</v>
      </c>
      <c r="Y108" s="109" t="s">
        <v>298</v>
      </c>
      <c r="Z108" s="107">
        <v>650</v>
      </c>
      <c r="AA108" s="118" t="s">
        <v>223</v>
      </c>
      <c r="AB108" s="118" t="s">
        <v>223</v>
      </c>
      <c r="AC108" s="118" t="s">
        <v>223</v>
      </c>
      <c r="AD108" s="118" t="s">
        <v>223</v>
      </c>
      <c r="AE108" s="118" t="s">
        <v>223</v>
      </c>
      <c r="AF108" s="110">
        <f t="shared" ref="AF108:AF114" si="86">+T108/$T$350</f>
        <v>396.19936999118477</v>
      </c>
      <c r="AG108" s="110">
        <f t="shared" ref="AG108:AG114" si="87">+U108/$U$350</f>
        <v>448.9019811063655</v>
      </c>
      <c r="AH108" s="111">
        <f t="shared" ref="AH108:AH114" si="88">+V108/$V$350</f>
        <v>546.11102155383333</v>
      </c>
      <c r="AI108" s="111">
        <f t="shared" ref="AI108:AJ114" si="89">+W108/W$350</f>
        <v>577.17907686275339</v>
      </c>
      <c r="AJ108" s="111">
        <f t="shared" si="89"/>
        <v>582.34407531960369</v>
      </c>
    </row>
    <row r="109" spans="1:36" s="6" customFormat="1" ht="11.1" customHeight="1">
      <c r="A109" s="106" t="s">
        <v>299</v>
      </c>
      <c r="B109" s="107">
        <v>660</v>
      </c>
      <c r="C109" s="116" t="s">
        <v>223</v>
      </c>
      <c r="D109" s="116" t="s">
        <v>223</v>
      </c>
      <c r="E109" s="116" t="s">
        <v>223</v>
      </c>
      <c r="F109" s="116" t="s">
        <v>223</v>
      </c>
      <c r="G109" s="116" t="s">
        <v>223</v>
      </c>
      <c r="H109" s="108">
        <v>126802797683</v>
      </c>
      <c r="I109" s="117">
        <v>132684053156</v>
      </c>
      <c r="J109" s="117">
        <v>141239196453</v>
      </c>
      <c r="K109" s="117">
        <v>138317871253</v>
      </c>
      <c r="L109" s="117">
        <v>145840806556</v>
      </c>
      <c r="M109" s="109" t="s">
        <v>299</v>
      </c>
      <c r="N109" s="107">
        <v>660</v>
      </c>
      <c r="O109" s="118" t="s">
        <v>223</v>
      </c>
      <c r="P109" s="118" t="s">
        <v>223</v>
      </c>
      <c r="Q109" s="118" t="s">
        <v>223</v>
      </c>
      <c r="R109" s="118" t="s">
        <v>223</v>
      </c>
      <c r="S109" s="118" t="s">
        <v>223</v>
      </c>
      <c r="T109" s="110">
        <f t="shared" si="82"/>
        <v>21461.945608200855</v>
      </c>
      <c r="U109" s="110">
        <f t="shared" si="83"/>
        <v>21736.129864330262</v>
      </c>
      <c r="V109" s="110">
        <f t="shared" si="84"/>
        <v>22515.213709713415</v>
      </c>
      <c r="W109" s="110">
        <f t="shared" si="85"/>
        <v>21507.636907343294</v>
      </c>
      <c r="X109" s="110">
        <f t="shared" si="85"/>
        <v>22135.17782354002</v>
      </c>
      <c r="Y109" s="109" t="s">
        <v>299</v>
      </c>
      <c r="Z109" s="107">
        <v>660</v>
      </c>
      <c r="AA109" s="118" t="s">
        <v>223</v>
      </c>
      <c r="AB109" s="118" t="s">
        <v>223</v>
      </c>
      <c r="AC109" s="118" t="s">
        <v>223</v>
      </c>
      <c r="AD109" s="118" t="s">
        <v>223</v>
      </c>
      <c r="AE109" s="118" t="s">
        <v>223</v>
      </c>
      <c r="AF109" s="110">
        <f t="shared" si="86"/>
        <v>5474.9861245410348</v>
      </c>
      <c r="AG109" s="110">
        <f t="shared" si="87"/>
        <v>5660.4504855026726</v>
      </c>
      <c r="AH109" s="111">
        <f t="shared" si="88"/>
        <v>5972.2052280406933</v>
      </c>
      <c r="AI109" s="111">
        <f t="shared" si="89"/>
        <v>5924.9688449981531</v>
      </c>
      <c r="AJ109" s="111">
        <f t="shared" si="89"/>
        <v>6114.6900065027676</v>
      </c>
    </row>
    <row r="110" spans="1:36" s="6" customFormat="1" ht="11.1" customHeight="1">
      <c r="A110" s="106" t="s">
        <v>303</v>
      </c>
      <c r="B110" s="107">
        <v>670</v>
      </c>
      <c r="C110" s="116" t="s">
        <v>223</v>
      </c>
      <c r="D110" s="116" t="s">
        <v>223</v>
      </c>
      <c r="E110" s="116" t="s">
        <v>223</v>
      </c>
      <c r="F110" s="116" t="s">
        <v>223</v>
      </c>
      <c r="G110" s="116" t="s">
        <v>223</v>
      </c>
      <c r="H110" s="108">
        <v>5513561788</v>
      </c>
      <c r="I110" s="117">
        <v>5602630184</v>
      </c>
      <c r="J110" s="117">
        <v>5581232670</v>
      </c>
      <c r="K110" s="117">
        <v>5566634712</v>
      </c>
      <c r="L110" s="117">
        <v>5505915208</v>
      </c>
      <c r="M110" s="109" t="s">
        <v>303</v>
      </c>
      <c r="N110" s="107">
        <v>670</v>
      </c>
      <c r="O110" s="118" t="s">
        <v>223</v>
      </c>
      <c r="P110" s="118" t="s">
        <v>223</v>
      </c>
      <c r="Q110" s="118" t="s">
        <v>223</v>
      </c>
      <c r="R110" s="118" t="s">
        <v>223</v>
      </c>
      <c r="S110" s="118" t="s">
        <v>223</v>
      </c>
      <c r="T110" s="110">
        <f t="shared" si="82"/>
        <v>933.19520833707099</v>
      </c>
      <c r="U110" s="110">
        <f t="shared" si="83"/>
        <v>917.81562565066747</v>
      </c>
      <c r="V110" s="110">
        <f t="shared" si="84"/>
        <v>889.71510377079369</v>
      </c>
      <c r="W110" s="110">
        <f t="shared" si="85"/>
        <v>865.57982057515778</v>
      </c>
      <c r="X110" s="110">
        <f t="shared" si="85"/>
        <v>835.6674314168439</v>
      </c>
      <c r="Y110" s="109" t="s">
        <v>303</v>
      </c>
      <c r="Z110" s="107">
        <v>670</v>
      </c>
      <c r="AA110" s="118" t="s">
        <v>223</v>
      </c>
      <c r="AB110" s="118" t="s">
        <v>223</v>
      </c>
      <c r="AC110" s="118" t="s">
        <v>223</v>
      </c>
      <c r="AD110" s="118" t="s">
        <v>223</v>
      </c>
      <c r="AE110" s="118" t="s">
        <v>223</v>
      </c>
      <c r="AF110" s="110">
        <f t="shared" si="86"/>
        <v>238.06000212680382</v>
      </c>
      <c r="AG110" s="110">
        <f t="shared" si="87"/>
        <v>239.014485846528</v>
      </c>
      <c r="AH110" s="111">
        <f t="shared" si="88"/>
        <v>235.99870126546253</v>
      </c>
      <c r="AI110" s="111">
        <f t="shared" si="89"/>
        <v>238.45174120527764</v>
      </c>
      <c r="AJ110" s="111">
        <f t="shared" si="89"/>
        <v>230.84735674498449</v>
      </c>
    </row>
    <row r="111" spans="1:36" s="6" customFormat="1" ht="11.1" customHeight="1">
      <c r="A111" s="106" t="s">
        <v>304</v>
      </c>
      <c r="B111" s="107">
        <v>850</v>
      </c>
      <c r="C111" s="116" t="s">
        <v>223</v>
      </c>
      <c r="D111" s="116" t="s">
        <v>223</v>
      </c>
      <c r="E111" s="116" t="s">
        <v>223</v>
      </c>
      <c r="F111" s="116" t="s">
        <v>223</v>
      </c>
      <c r="G111" s="116" t="s">
        <v>223</v>
      </c>
      <c r="H111" s="108">
        <v>2605210588</v>
      </c>
      <c r="I111" s="117">
        <v>2479555143</v>
      </c>
      <c r="J111" s="117">
        <v>3057535645</v>
      </c>
      <c r="K111" s="117">
        <v>2711807432</v>
      </c>
      <c r="L111" s="117">
        <v>2896325090</v>
      </c>
      <c r="M111" s="109" t="s">
        <v>304</v>
      </c>
      <c r="N111" s="107">
        <v>850</v>
      </c>
      <c r="O111" s="118" t="s">
        <v>223</v>
      </c>
      <c r="P111" s="118" t="s">
        <v>223</v>
      </c>
      <c r="Q111" s="118" t="s">
        <v>223</v>
      </c>
      <c r="R111" s="118" t="s">
        <v>223</v>
      </c>
      <c r="S111" s="118" t="s">
        <v>223</v>
      </c>
      <c r="T111" s="110">
        <f t="shared" si="82"/>
        <v>440.94364603330047</v>
      </c>
      <c r="U111" s="110">
        <f t="shared" si="83"/>
        <v>406.19751441154108</v>
      </c>
      <c r="V111" s="110">
        <f t="shared" si="84"/>
        <v>487.40767578035332</v>
      </c>
      <c r="W111" s="110">
        <f t="shared" si="85"/>
        <v>421.67052660468147</v>
      </c>
      <c r="X111" s="110">
        <f t="shared" si="85"/>
        <v>439.59350209238806</v>
      </c>
      <c r="Y111" s="109" t="s">
        <v>304</v>
      </c>
      <c r="Z111" s="107">
        <v>850</v>
      </c>
      <c r="AA111" s="118" t="s">
        <v>223</v>
      </c>
      <c r="AB111" s="118" t="s">
        <v>223</v>
      </c>
      <c r="AC111" s="118" t="s">
        <v>223</v>
      </c>
      <c r="AD111" s="118" t="s">
        <v>223</v>
      </c>
      <c r="AE111" s="118" t="s">
        <v>223</v>
      </c>
      <c r="AF111" s="110">
        <f t="shared" si="86"/>
        <v>112.48562398808686</v>
      </c>
      <c r="AG111" s="110">
        <f t="shared" si="87"/>
        <v>105.78060271133883</v>
      </c>
      <c r="AH111" s="111">
        <f t="shared" si="88"/>
        <v>129.28585564465604</v>
      </c>
      <c r="AI111" s="111">
        <f t="shared" si="89"/>
        <v>116.16267950542189</v>
      </c>
      <c r="AJ111" s="111">
        <f t="shared" si="89"/>
        <v>121.43466908629505</v>
      </c>
    </row>
    <row r="112" spans="1:36" s="6" customFormat="1" ht="11.1" customHeight="1">
      <c r="A112" s="106" t="s">
        <v>305</v>
      </c>
      <c r="B112" s="107">
        <v>860</v>
      </c>
      <c r="C112" s="116" t="s">
        <v>223</v>
      </c>
      <c r="D112" s="116" t="s">
        <v>223</v>
      </c>
      <c r="E112" s="116" t="s">
        <v>223</v>
      </c>
      <c r="F112" s="116" t="s">
        <v>223</v>
      </c>
      <c r="G112" s="116" t="s">
        <v>223</v>
      </c>
      <c r="H112" s="108">
        <v>5589557468</v>
      </c>
      <c r="I112" s="117">
        <v>6050658043</v>
      </c>
      <c r="J112" s="117">
        <v>7101172412</v>
      </c>
      <c r="K112" s="117">
        <v>7778181895</v>
      </c>
      <c r="L112" s="117">
        <v>5599466233</v>
      </c>
      <c r="M112" s="109" t="s">
        <v>305</v>
      </c>
      <c r="N112" s="107">
        <v>860</v>
      </c>
      <c r="O112" s="118" t="s">
        <v>223</v>
      </c>
      <c r="P112" s="118" t="s">
        <v>223</v>
      </c>
      <c r="Q112" s="118" t="s">
        <v>223</v>
      </c>
      <c r="R112" s="118" t="s">
        <v>223</v>
      </c>
      <c r="S112" s="118" t="s">
        <v>223</v>
      </c>
      <c r="T112" s="110">
        <f t="shared" si="82"/>
        <v>946.05782004928017</v>
      </c>
      <c r="U112" s="110">
        <f t="shared" si="83"/>
        <v>991.21096966093955</v>
      </c>
      <c r="V112" s="110">
        <f t="shared" si="84"/>
        <v>1132.0116402595481</v>
      </c>
      <c r="W112" s="110">
        <f t="shared" si="85"/>
        <v>1209.4627431833255</v>
      </c>
      <c r="X112" s="110">
        <f t="shared" si="85"/>
        <v>849.8662597341729</v>
      </c>
      <c r="Y112" s="109" t="s">
        <v>305</v>
      </c>
      <c r="Z112" s="107">
        <v>860</v>
      </c>
      <c r="AA112" s="118" t="s">
        <v>223</v>
      </c>
      <c r="AB112" s="118" t="s">
        <v>223</v>
      </c>
      <c r="AC112" s="118" t="s">
        <v>223</v>
      </c>
      <c r="AD112" s="118" t="s">
        <v>223</v>
      </c>
      <c r="AE112" s="118" t="s">
        <v>223</v>
      </c>
      <c r="AF112" s="110">
        <f t="shared" si="86"/>
        <v>241.34128062481636</v>
      </c>
      <c r="AG112" s="110">
        <f t="shared" si="87"/>
        <v>258.12785668253633</v>
      </c>
      <c r="AH112" s="111">
        <f t="shared" si="88"/>
        <v>300.26833959139208</v>
      </c>
      <c r="AI112" s="111">
        <f t="shared" si="89"/>
        <v>333.18532870064064</v>
      </c>
      <c r="AJ112" s="111">
        <f t="shared" si="89"/>
        <v>234.76968500944002</v>
      </c>
    </row>
    <row r="113" spans="1:36" s="6" customFormat="1" ht="11.1" customHeight="1">
      <c r="A113" s="106" t="s">
        <v>306</v>
      </c>
      <c r="B113" s="107">
        <v>680</v>
      </c>
      <c r="C113" s="116" t="s">
        <v>223</v>
      </c>
      <c r="D113" s="116" t="s">
        <v>223</v>
      </c>
      <c r="E113" s="116" t="s">
        <v>223</v>
      </c>
      <c r="F113" s="116" t="s">
        <v>223</v>
      </c>
      <c r="G113" s="116" t="s">
        <v>223</v>
      </c>
      <c r="H113" s="108">
        <v>235596348462</v>
      </c>
      <c r="I113" s="117">
        <v>243232899172</v>
      </c>
      <c r="J113" s="117">
        <v>258135852536</v>
      </c>
      <c r="K113" s="117">
        <v>269015133632</v>
      </c>
      <c r="L113" s="117">
        <v>281585859737</v>
      </c>
      <c r="M113" s="109" t="s">
        <v>306</v>
      </c>
      <c r="N113" s="107">
        <v>680</v>
      </c>
      <c r="O113" s="118" t="s">
        <v>223</v>
      </c>
      <c r="P113" s="118" t="s">
        <v>223</v>
      </c>
      <c r="Q113" s="118" t="s">
        <v>223</v>
      </c>
      <c r="R113" s="118" t="s">
        <v>223</v>
      </c>
      <c r="S113" s="118" t="s">
        <v>223</v>
      </c>
      <c r="T113" s="110">
        <f t="shared" si="82"/>
        <v>39875.744924988096</v>
      </c>
      <c r="U113" s="110">
        <f t="shared" si="83"/>
        <v>39846.098743035451</v>
      </c>
      <c r="V113" s="110">
        <f t="shared" si="84"/>
        <v>41149.935938081857</v>
      </c>
      <c r="W113" s="110">
        <f t="shared" si="85"/>
        <v>41830.312773932317</v>
      </c>
      <c r="X113" s="110">
        <f t="shared" si="85"/>
        <v>42738.05956688508</v>
      </c>
      <c r="Y113" s="109" t="s">
        <v>306</v>
      </c>
      <c r="Z113" s="107">
        <v>680</v>
      </c>
      <c r="AA113" s="118" t="s">
        <v>223</v>
      </c>
      <c r="AB113" s="118" t="s">
        <v>223</v>
      </c>
      <c r="AC113" s="118" t="s">
        <v>223</v>
      </c>
      <c r="AD113" s="118" t="s">
        <v>223</v>
      </c>
      <c r="AE113" s="118" t="s">
        <v>223</v>
      </c>
      <c r="AF113" s="110">
        <f t="shared" si="86"/>
        <v>10172.383909435739</v>
      </c>
      <c r="AG113" s="110">
        <f t="shared" si="87"/>
        <v>10376.588214332149</v>
      </c>
      <c r="AH113" s="111">
        <f t="shared" si="88"/>
        <v>10915.102370843993</v>
      </c>
      <c r="AI113" s="111">
        <f t="shared" si="89"/>
        <v>11523.502141579151</v>
      </c>
      <c r="AJ113" s="111">
        <f t="shared" si="89"/>
        <v>11806.093803006928</v>
      </c>
    </row>
    <row r="114" spans="1:36" s="6" customFormat="1" ht="11.1" customHeight="1">
      <c r="A114" s="106" t="s">
        <v>307</v>
      </c>
      <c r="B114" s="107">
        <v>690</v>
      </c>
      <c r="C114" s="108">
        <v>10723781822</v>
      </c>
      <c r="D114" s="108">
        <v>11867109788</v>
      </c>
      <c r="E114" s="108">
        <v>15704531756</v>
      </c>
      <c r="F114" s="108">
        <v>15315478502</v>
      </c>
      <c r="G114" s="108">
        <v>14655357308</v>
      </c>
      <c r="H114" s="108">
        <v>14148902580</v>
      </c>
      <c r="I114" s="117">
        <v>13659596576</v>
      </c>
      <c r="J114" s="117">
        <v>15785485450</v>
      </c>
      <c r="K114" s="117">
        <v>25831155149</v>
      </c>
      <c r="L114" s="117">
        <v>25967469994</v>
      </c>
      <c r="M114" s="109" t="s">
        <v>307</v>
      </c>
      <c r="N114" s="107">
        <v>690</v>
      </c>
      <c r="O114" s="110">
        <f>+C114/$C$349</f>
        <v>2078.2559159502412</v>
      </c>
      <c r="P114" s="110">
        <f>+D114/$D$349</f>
        <v>2244.4181868249502</v>
      </c>
      <c r="Q114" s="110">
        <f>+E114/$E$349</f>
        <v>2898.0139488956311</v>
      </c>
      <c r="R114" s="110">
        <f>+F114/$F$349</f>
        <v>2750.9453781520151</v>
      </c>
      <c r="S114" s="110">
        <f>+G114/$G$349</f>
        <v>2557.1278279739649</v>
      </c>
      <c r="T114" s="110">
        <f t="shared" si="82"/>
        <v>2394.765597734156</v>
      </c>
      <c r="U114" s="110">
        <f t="shared" si="83"/>
        <v>2237.6974324202788</v>
      </c>
      <c r="V114" s="110">
        <f t="shared" si="84"/>
        <v>2516.3947922671182</v>
      </c>
      <c r="W114" s="110">
        <f t="shared" si="85"/>
        <v>4016.5967044543668</v>
      </c>
      <c r="X114" s="110">
        <f t="shared" si="85"/>
        <v>3941.2464831913821</v>
      </c>
      <c r="Y114" s="109" t="s">
        <v>307</v>
      </c>
      <c r="Z114" s="107">
        <v>690</v>
      </c>
      <c r="AA114" s="110">
        <f>+O114/$O$350</f>
        <v>499.58074902650026</v>
      </c>
      <c r="AB114" s="110">
        <f>+P114/$P$350</f>
        <v>546.08715007906324</v>
      </c>
      <c r="AC114" s="110">
        <f>+Q114/$Q$350</f>
        <v>706.83267046234914</v>
      </c>
      <c r="AD114" s="110">
        <f>+R114/$R$350</f>
        <v>684.31477068458094</v>
      </c>
      <c r="AE114" s="110">
        <f>+S114/$S$350</f>
        <v>649.01721522181856</v>
      </c>
      <c r="AF114" s="110">
        <f t="shared" si="86"/>
        <v>610.90959125871325</v>
      </c>
      <c r="AG114" s="110">
        <f t="shared" si="87"/>
        <v>582.73370635944764</v>
      </c>
      <c r="AH114" s="111">
        <f t="shared" si="88"/>
        <v>667.47872473928862</v>
      </c>
      <c r="AI114" s="111">
        <f t="shared" si="89"/>
        <v>1106.5004695466575</v>
      </c>
      <c r="AJ114" s="111">
        <f t="shared" si="89"/>
        <v>1088.7421224285586</v>
      </c>
    </row>
    <row r="115" spans="1:36" s="6" customFormat="1" ht="11.1" customHeight="1">
      <c r="A115" s="128"/>
      <c r="B115" s="107"/>
      <c r="C115" s="108"/>
      <c r="D115" s="108"/>
      <c r="E115" s="108"/>
      <c r="F115" s="108"/>
      <c r="G115" s="108"/>
      <c r="H115" s="108"/>
      <c r="I115" s="145"/>
      <c r="J115" s="145"/>
      <c r="K115" s="145"/>
      <c r="L115" s="145"/>
      <c r="M115" s="129"/>
      <c r="N115" s="107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29"/>
      <c r="Z115" s="107"/>
      <c r="AA115" s="110"/>
      <c r="AB115" s="110"/>
      <c r="AC115" s="110"/>
      <c r="AD115" s="110"/>
      <c r="AE115" s="110"/>
      <c r="AF115" s="110"/>
      <c r="AG115" s="110"/>
      <c r="AH115" s="111"/>
      <c r="AI115" s="111"/>
      <c r="AJ115" s="111"/>
    </row>
    <row r="116" spans="1:36" s="6" customFormat="1" ht="11.1" customHeight="1">
      <c r="A116" s="100" t="s">
        <v>16</v>
      </c>
      <c r="B116" s="101">
        <v>800</v>
      </c>
      <c r="C116" s="102">
        <f t="shared" ref="C116:L116" si="90">+C117+C134+C137+C138+C149+C157+C170+C176+C182+C203+C213+C237</f>
        <v>2124679851014</v>
      </c>
      <c r="D116" s="102">
        <f t="shared" si="90"/>
        <v>2354050863549</v>
      </c>
      <c r="E116" s="102">
        <f t="shared" si="90"/>
        <v>2731927871911</v>
      </c>
      <c r="F116" s="102">
        <f t="shared" si="90"/>
        <v>3039703782142</v>
      </c>
      <c r="G116" s="102">
        <f t="shared" si="90"/>
        <v>3387326848224</v>
      </c>
      <c r="H116" s="102">
        <f t="shared" si="90"/>
        <v>3630244205337</v>
      </c>
      <c r="I116" s="122">
        <f t="shared" si="90"/>
        <v>3873041852369</v>
      </c>
      <c r="J116" s="122">
        <f t="shared" si="90"/>
        <v>4054548691300</v>
      </c>
      <c r="K116" s="122">
        <f t="shared" si="90"/>
        <v>4214189203262</v>
      </c>
      <c r="L116" s="122">
        <f t="shared" si="90"/>
        <v>4366437942172</v>
      </c>
      <c r="M116" s="103" t="s">
        <v>16</v>
      </c>
      <c r="N116" s="101">
        <v>800</v>
      </c>
      <c r="O116" s="99">
        <f t="shared" ref="O116:O138" si="91">+C116/$C$349</f>
        <v>411760.37923593278</v>
      </c>
      <c r="P116" s="99">
        <f t="shared" ref="P116:P138" si="92">+D116/$D$349</f>
        <v>445219.99587490078</v>
      </c>
      <c r="Q116" s="99">
        <f t="shared" ref="Q116:Q138" si="93">+E116/$E$349</f>
        <v>504132.51430753671</v>
      </c>
      <c r="R116" s="99">
        <f>+F116/$F$349</f>
        <v>545987.45114902942</v>
      </c>
      <c r="S116" s="99">
        <f>+G116/$G$349</f>
        <v>591034.90716726868</v>
      </c>
      <c r="T116" s="99">
        <f>+H116/$H$349</f>
        <v>614435.21044547448</v>
      </c>
      <c r="U116" s="99">
        <f>+I116/$I$349</f>
        <v>634476.70364802959</v>
      </c>
      <c r="V116" s="99">
        <f>+J116/$J$349</f>
        <v>646343.45545456628</v>
      </c>
      <c r="W116" s="99">
        <f t="shared" ref="W116:X118" si="94">+K116/K$349</f>
        <v>655282.28869875392</v>
      </c>
      <c r="X116" s="99">
        <f t="shared" si="94"/>
        <v>662721.78951723606</v>
      </c>
      <c r="Y116" s="103" t="s">
        <v>16</v>
      </c>
      <c r="Z116" s="101">
        <v>800</v>
      </c>
      <c r="AA116" s="99">
        <f t="shared" ref="AA116:AA138" si="95">+O116/$O$350</f>
        <v>98980.860393253068</v>
      </c>
      <c r="AB116" s="99">
        <f t="shared" ref="AB116:AB138" si="96">+P116/$P$350</f>
        <v>108326.03305958655</v>
      </c>
      <c r="AC116" s="99">
        <f t="shared" ref="AC116:AC138" si="97">+Q116/$Q$350</f>
        <v>122959.14983110652</v>
      </c>
      <c r="AD116" s="99">
        <f>+R116/$R$350</f>
        <v>135817.77391766902</v>
      </c>
      <c r="AE116" s="99">
        <f>+S116/$S$350</f>
        <v>150008.85968712403</v>
      </c>
      <c r="AF116" s="99">
        <f>+T116/$T$350</f>
        <v>156743.67613404963</v>
      </c>
      <c r="AG116" s="99">
        <f>+U116/$U$350</f>
        <v>165228.30824167439</v>
      </c>
      <c r="AH116" s="135">
        <f>+V116/$V$350</f>
        <v>171443.88738847911</v>
      </c>
      <c r="AI116" s="99">
        <f t="shared" ref="AI116:AJ118" si="98">+W116/W$350</f>
        <v>180518.53683161267</v>
      </c>
      <c r="AJ116" s="99">
        <f t="shared" si="98"/>
        <v>183072.3175461978</v>
      </c>
    </row>
    <row r="117" spans="1:36" s="7" customFormat="1" ht="11.1" customHeight="1">
      <c r="A117" s="104" t="s">
        <v>17</v>
      </c>
      <c r="B117" s="101">
        <v>710</v>
      </c>
      <c r="C117" s="102">
        <f t="shared" ref="C117:L117" si="99">+C118+C122+C129+C130+C131+C132+C133</f>
        <v>606978273039</v>
      </c>
      <c r="D117" s="102">
        <f t="shared" si="99"/>
        <v>647920485595</v>
      </c>
      <c r="E117" s="102">
        <f t="shared" si="99"/>
        <v>701245515852</v>
      </c>
      <c r="F117" s="102">
        <f t="shared" si="99"/>
        <v>729121958122</v>
      </c>
      <c r="G117" s="102">
        <f t="shared" si="99"/>
        <v>800851649299</v>
      </c>
      <c r="H117" s="102">
        <f t="shared" si="99"/>
        <v>878363908764</v>
      </c>
      <c r="I117" s="122">
        <f t="shared" si="99"/>
        <v>923916876558</v>
      </c>
      <c r="J117" s="122">
        <f t="shared" si="99"/>
        <v>969738681411</v>
      </c>
      <c r="K117" s="122">
        <f t="shared" si="99"/>
        <v>987675086720</v>
      </c>
      <c r="L117" s="122">
        <f t="shared" si="99"/>
        <v>983812718985</v>
      </c>
      <c r="M117" s="105" t="s">
        <v>17</v>
      </c>
      <c r="N117" s="101">
        <v>710</v>
      </c>
      <c r="O117" s="99">
        <f t="shared" si="91"/>
        <v>117631.65343486064</v>
      </c>
      <c r="P117" s="99">
        <f t="shared" si="92"/>
        <v>122540.74896621924</v>
      </c>
      <c r="Q117" s="99">
        <f t="shared" si="93"/>
        <v>129403.36700985613</v>
      </c>
      <c r="R117" s="99">
        <f>+F117/$F$349</f>
        <v>130963.89254458719</v>
      </c>
      <c r="S117" s="99">
        <f>+G117/$G$349</f>
        <v>139735.93379285483</v>
      </c>
      <c r="T117" s="99">
        <f>+H117/$H$349</f>
        <v>148667.05450164533</v>
      </c>
      <c r="U117" s="99">
        <f>+I117/$I$349</f>
        <v>151354.86695676774</v>
      </c>
      <c r="V117" s="99">
        <f>+J117/$J$349</f>
        <v>154587.9203710281</v>
      </c>
      <c r="W117" s="99">
        <f t="shared" si="94"/>
        <v>153577.82009779036</v>
      </c>
      <c r="X117" s="99">
        <f t="shared" si="94"/>
        <v>149319.45313557691</v>
      </c>
      <c r="Y117" s="105" t="s">
        <v>17</v>
      </c>
      <c r="Z117" s="101">
        <v>710</v>
      </c>
      <c r="AA117" s="99">
        <f t="shared" si="95"/>
        <v>28276.839767995345</v>
      </c>
      <c r="AB117" s="99">
        <f t="shared" si="96"/>
        <v>29815.267388374508</v>
      </c>
      <c r="AC117" s="99">
        <f t="shared" si="97"/>
        <v>31561.796831672229</v>
      </c>
      <c r="AD117" s="99">
        <f>+R117/$R$350</f>
        <v>32578.082722534131</v>
      </c>
      <c r="AE117" s="99">
        <f>+S117/$S$350</f>
        <v>35465.973043871789</v>
      </c>
      <c r="AF117" s="99">
        <f>+T117/$T$350</f>
        <v>37925.269005521768</v>
      </c>
      <c r="AG117" s="99">
        <f>+U117/$U$350</f>
        <v>39415.329936658265</v>
      </c>
      <c r="AH117" s="135">
        <f>+V117/$V$350</f>
        <v>41004.75341406581</v>
      </c>
      <c r="AI117" s="99">
        <f t="shared" si="98"/>
        <v>42307.939420878887</v>
      </c>
      <c r="AJ117" s="99">
        <f t="shared" si="98"/>
        <v>41248.467717010193</v>
      </c>
    </row>
    <row r="118" spans="1:36" s="6" customFormat="1" ht="11.1" customHeight="1">
      <c r="A118" s="106" t="s">
        <v>308</v>
      </c>
      <c r="B118" s="107">
        <v>711</v>
      </c>
      <c r="C118" s="136">
        <f>+C119+C120+C121</f>
        <v>71381477192</v>
      </c>
      <c r="D118" s="136">
        <f>+D119+D120+D121</f>
        <v>74573830685</v>
      </c>
      <c r="E118" s="136">
        <f>+E119+E120+E121</f>
        <v>76468655845</v>
      </c>
      <c r="F118" s="117">
        <v>59467486882</v>
      </c>
      <c r="G118" s="117">
        <v>65099325034</v>
      </c>
      <c r="H118" s="117">
        <v>67452658439</v>
      </c>
      <c r="I118" s="117">
        <v>71906820651</v>
      </c>
      <c r="J118" s="117">
        <v>69881058956</v>
      </c>
      <c r="K118" s="117">
        <v>72159426398</v>
      </c>
      <c r="L118" s="117">
        <v>74618528105</v>
      </c>
      <c r="M118" s="109" t="s">
        <v>308</v>
      </c>
      <c r="N118" s="107">
        <v>711</v>
      </c>
      <c r="O118" s="110">
        <f t="shared" si="91"/>
        <v>13833.643739301097</v>
      </c>
      <c r="P118" s="110">
        <f t="shared" si="92"/>
        <v>14104.0965189239</v>
      </c>
      <c r="Q118" s="110">
        <f t="shared" si="93"/>
        <v>14111.037166545459</v>
      </c>
      <c r="R118" s="110">
        <f>+F118/$F$349</f>
        <v>10681.468957498817</v>
      </c>
      <c r="S118" s="110">
        <f>+G118/$G$349</f>
        <v>11358.801571892973</v>
      </c>
      <c r="T118" s="110">
        <f>+H118/$H$349</f>
        <v>11416.666769178482</v>
      </c>
      <c r="U118" s="110">
        <f>+I118/$I$349</f>
        <v>11779.682295080409</v>
      </c>
      <c r="V118" s="110">
        <f>+J118/$J$349</f>
        <v>11139.874880122225</v>
      </c>
      <c r="W118" s="110">
        <f t="shared" si="94"/>
        <v>11220.377586433435</v>
      </c>
      <c r="X118" s="110">
        <f t="shared" si="94"/>
        <v>11325.32401280142</v>
      </c>
      <c r="Y118" s="109" t="s">
        <v>308</v>
      </c>
      <c r="Z118" s="107">
        <v>711</v>
      </c>
      <c r="AA118" s="110">
        <f t="shared" si="95"/>
        <v>3325.3951296396867</v>
      </c>
      <c r="AB118" s="110">
        <f t="shared" si="96"/>
        <v>3431.6536542393915</v>
      </c>
      <c r="AC118" s="110">
        <f t="shared" si="97"/>
        <v>3441.7163820842584</v>
      </c>
      <c r="AD118" s="110">
        <f>+R118/$R$350</f>
        <v>2657.0818302235866</v>
      </c>
      <c r="AE118" s="110">
        <f>+S118/$S$350</f>
        <v>2882.9445613941557</v>
      </c>
      <c r="AF118" s="110">
        <f>+T118/$T$350</f>
        <v>2912.4149921373678</v>
      </c>
      <c r="AG118" s="110">
        <f>+U118/$U$350</f>
        <v>3067.6255976771899</v>
      </c>
      <c r="AH118" s="111">
        <f>+V118/$V$350</f>
        <v>2954.8739735072213</v>
      </c>
      <c r="AI118" s="111">
        <f t="shared" si="98"/>
        <v>3091.0131092103129</v>
      </c>
      <c r="AJ118" s="111">
        <f t="shared" si="98"/>
        <v>3128.5425449727682</v>
      </c>
    </row>
    <row r="119" spans="1:36" s="6" customFormat="1" ht="11.1" customHeight="1">
      <c r="A119" s="106" t="s">
        <v>309</v>
      </c>
      <c r="B119" s="107">
        <v>712</v>
      </c>
      <c r="C119" s="108">
        <v>39553720963</v>
      </c>
      <c r="D119" s="108">
        <v>39305747643</v>
      </c>
      <c r="E119" s="108">
        <v>39496030791</v>
      </c>
      <c r="F119" s="116" t="s">
        <v>223</v>
      </c>
      <c r="G119" s="116" t="s">
        <v>223</v>
      </c>
      <c r="H119" s="116" t="s">
        <v>223</v>
      </c>
      <c r="I119" s="132" t="s">
        <v>223</v>
      </c>
      <c r="J119" s="132" t="s">
        <v>223</v>
      </c>
      <c r="K119" s="132" t="s">
        <v>223</v>
      </c>
      <c r="L119" s="132" t="s">
        <v>223</v>
      </c>
      <c r="M119" s="109" t="s">
        <v>309</v>
      </c>
      <c r="N119" s="107">
        <v>712</v>
      </c>
      <c r="O119" s="110">
        <f t="shared" si="91"/>
        <v>7665.4631690249071</v>
      </c>
      <c r="P119" s="110">
        <f t="shared" si="92"/>
        <v>7433.8686026068071</v>
      </c>
      <c r="Q119" s="110">
        <f t="shared" si="93"/>
        <v>7288.3451691961</v>
      </c>
      <c r="R119" s="118" t="s">
        <v>223</v>
      </c>
      <c r="S119" s="118" t="s">
        <v>223</v>
      </c>
      <c r="T119" s="118" t="s">
        <v>223</v>
      </c>
      <c r="U119" s="118" t="s">
        <v>223</v>
      </c>
      <c r="V119" s="118" t="s">
        <v>223</v>
      </c>
      <c r="W119" s="118" t="s">
        <v>223</v>
      </c>
      <c r="X119" s="118" t="s">
        <v>223</v>
      </c>
      <c r="Y119" s="109" t="s">
        <v>309</v>
      </c>
      <c r="Z119" s="107">
        <v>712</v>
      </c>
      <c r="AA119" s="110">
        <f t="shared" si="95"/>
        <v>1842.6594156309873</v>
      </c>
      <c r="AB119" s="110">
        <f t="shared" si="96"/>
        <v>1808.727153918931</v>
      </c>
      <c r="AC119" s="110">
        <f t="shared" si="97"/>
        <v>1777.645163218561</v>
      </c>
      <c r="AD119" s="118" t="s">
        <v>223</v>
      </c>
      <c r="AE119" s="118" t="s">
        <v>223</v>
      </c>
      <c r="AF119" s="118" t="s">
        <v>223</v>
      </c>
      <c r="AG119" s="118" t="s">
        <v>223</v>
      </c>
      <c r="AH119" s="118" t="s">
        <v>223</v>
      </c>
      <c r="AI119" s="118" t="s">
        <v>223</v>
      </c>
      <c r="AJ119" s="118" t="s">
        <v>223</v>
      </c>
    </row>
    <row r="120" spans="1:36" s="6" customFormat="1" ht="11.1" customHeight="1">
      <c r="A120" s="106" t="s">
        <v>310</v>
      </c>
      <c r="B120" s="107">
        <v>713</v>
      </c>
      <c r="C120" s="108">
        <v>25729812877</v>
      </c>
      <c r="D120" s="108">
        <v>28614049083</v>
      </c>
      <c r="E120" s="108">
        <v>29838697880</v>
      </c>
      <c r="F120" s="116" t="s">
        <v>223</v>
      </c>
      <c r="G120" s="116" t="s">
        <v>223</v>
      </c>
      <c r="H120" s="116" t="s">
        <v>223</v>
      </c>
      <c r="I120" s="132" t="s">
        <v>223</v>
      </c>
      <c r="J120" s="132" t="s">
        <v>223</v>
      </c>
      <c r="K120" s="132" t="s">
        <v>223</v>
      </c>
      <c r="L120" s="132" t="s">
        <v>223</v>
      </c>
      <c r="M120" s="109" t="s">
        <v>310</v>
      </c>
      <c r="N120" s="107">
        <v>713</v>
      </c>
      <c r="O120" s="110">
        <f t="shared" si="91"/>
        <v>4986.4065416005569</v>
      </c>
      <c r="P120" s="110">
        <f t="shared" si="92"/>
        <v>5411.7551204867132</v>
      </c>
      <c r="Q120" s="110">
        <f t="shared" si="93"/>
        <v>5506.2426576382986</v>
      </c>
      <c r="R120" s="118" t="s">
        <v>223</v>
      </c>
      <c r="S120" s="118" t="s">
        <v>223</v>
      </c>
      <c r="T120" s="118" t="s">
        <v>223</v>
      </c>
      <c r="U120" s="118" t="s">
        <v>223</v>
      </c>
      <c r="V120" s="118" t="s">
        <v>223</v>
      </c>
      <c r="W120" s="118" t="s">
        <v>223</v>
      </c>
      <c r="X120" s="118" t="s">
        <v>223</v>
      </c>
      <c r="Y120" s="109" t="s">
        <v>310</v>
      </c>
      <c r="Z120" s="107">
        <v>713</v>
      </c>
      <c r="AA120" s="110">
        <f t="shared" si="95"/>
        <v>1198.65541865398</v>
      </c>
      <c r="AB120" s="110">
        <f t="shared" si="96"/>
        <v>1316.7287397777891</v>
      </c>
      <c r="AC120" s="110">
        <f t="shared" si="97"/>
        <v>1342.9860140581218</v>
      </c>
      <c r="AD120" s="118" t="s">
        <v>223</v>
      </c>
      <c r="AE120" s="118" t="s">
        <v>223</v>
      </c>
      <c r="AF120" s="118" t="s">
        <v>223</v>
      </c>
      <c r="AG120" s="118" t="s">
        <v>223</v>
      </c>
      <c r="AH120" s="118" t="s">
        <v>223</v>
      </c>
      <c r="AI120" s="118" t="s">
        <v>223</v>
      </c>
      <c r="AJ120" s="118" t="s">
        <v>223</v>
      </c>
    </row>
    <row r="121" spans="1:36" s="6" customFormat="1" ht="11.1" customHeight="1">
      <c r="A121" s="106" t="s">
        <v>311</v>
      </c>
      <c r="B121" s="107">
        <v>714</v>
      </c>
      <c r="C121" s="108">
        <v>6097943352</v>
      </c>
      <c r="D121" s="108">
        <v>6654033959</v>
      </c>
      <c r="E121" s="108">
        <v>7133927174</v>
      </c>
      <c r="F121" s="116" t="s">
        <v>223</v>
      </c>
      <c r="G121" s="116" t="s">
        <v>223</v>
      </c>
      <c r="H121" s="116" t="s">
        <v>223</v>
      </c>
      <c r="I121" s="132" t="s">
        <v>223</v>
      </c>
      <c r="J121" s="132" t="s">
        <v>223</v>
      </c>
      <c r="K121" s="132" t="s">
        <v>223</v>
      </c>
      <c r="L121" s="132" t="s">
        <v>223</v>
      </c>
      <c r="M121" s="109" t="s">
        <v>311</v>
      </c>
      <c r="N121" s="107">
        <v>714</v>
      </c>
      <c r="O121" s="110">
        <f t="shared" si="91"/>
        <v>1181.7740286756314</v>
      </c>
      <c r="P121" s="110">
        <f t="shared" si="92"/>
        <v>1258.4727958303797</v>
      </c>
      <c r="Q121" s="110">
        <f t="shared" si="93"/>
        <v>1316.4493397110609</v>
      </c>
      <c r="R121" s="118" t="s">
        <v>223</v>
      </c>
      <c r="S121" s="118" t="s">
        <v>223</v>
      </c>
      <c r="T121" s="118" t="s">
        <v>223</v>
      </c>
      <c r="U121" s="118" t="s">
        <v>223</v>
      </c>
      <c r="V121" s="118" t="s">
        <v>223</v>
      </c>
      <c r="W121" s="118" t="s">
        <v>223</v>
      </c>
      <c r="X121" s="118" t="s">
        <v>223</v>
      </c>
      <c r="Y121" s="109" t="s">
        <v>311</v>
      </c>
      <c r="Z121" s="107">
        <v>714</v>
      </c>
      <c r="AA121" s="110">
        <f t="shared" si="95"/>
        <v>284.08029535471906</v>
      </c>
      <c r="AB121" s="110">
        <f t="shared" si="96"/>
        <v>306.19776054267146</v>
      </c>
      <c r="AC121" s="110">
        <f t="shared" si="97"/>
        <v>321.08520480757585</v>
      </c>
      <c r="AD121" s="118" t="s">
        <v>223</v>
      </c>
      <c r="AE121" s="118" t="s">
        <v>223</v>
      </c>
      <c r="AF121" s="118" t="s">
        <v>223</v>
      </c>
      <c r="AG121" s="118" t="s">
        <v>223</v>
      </c>
      <c r="AH121" s="118" t="s">
        <v>223</v>
      </c>
      <c r="AI121" s="118" t="s">
        <v>223</v>
      </c>
      <c r="AJ121" s="118" t="s">
        <v>223</v>
      </c>
    </row>
    <row r="122" spans="1:36" s="6" customFormat="1" ht="11.1" customHeight="1">
      <c r="A122" s="106" t="s">
        <v>312</v>
      </c>
      <c r="B122" s="107">
        <v>715</v>
      </c>
      <c r="C122" s="136">
        <f>SUM(C123:C128)</f>
        <v>287174489059</v>
      </c>
      <c r="D122" s="136">
        <f>SUM(D123:D128)</f>
        <v>297440654916</v>
      </c>
      <c r="E122" s="136">
        <f>SUM(E123:E128)</f>
        <v>319591470136</v>
      </c>
      <c r="F122" s="117">
        <v>304516103179</v>
      </c>
      <c r="G122" s="117">
        <v>343637862726</v>
      </c>
      <c r="H122" s="117">
        <v>374036359310</v>
      </c>
      <c r="I122" s="117">
        <v>382918829374</v>
      </c>
      <c r="J122" s="117">
        <v>405732846604</v>
      </c>
      <c r="K122" s="117">
        <v>404505492656</v>
      </c>
      <c r="L122" s="117">
        <v>389425975856</v>
      </c>
      <c r="M122" s="109" t="s">
        <v>312</v>
      </c>
      <c r="N122" s="107">
        <v>715</v>
      </c>
      <c r="O122" s="110">
        <f t="shared" si="91"/>
        <v>55654.067818916737</v>
      </c>
      <c r="P122" s="110">
        <f t="shared" si="92"/>
        <v>56254.743346998555</v>
      </c>
      <c r="Q122" s="110">
        <f t="shared" si="93"/>
        <v>58975.367925142833</v>
      </c>
      <c r="R122" s="110">
        <f>+F122/$F$349</f>
        <v>54696.767489421807</v>
      </c>
      <c r="S122" s="110">
        <f>+G122/$G$349</f>
        <v>59959.36660257863</v>
      </c>
      <c r="T122" s="110">
        <f>+H122/$H$349</f>
        <v>63307.341365362605</v>
      </c>
      <c r="U122" s="110">
        <f>+I122/$I$349</f>
        <v>62729.267043001921</v>
      </c>
      <c r="V122" s="110">
        <f>+J122/$J$349</f>
        <v>64678.658472680618</v>
      </c>
      <c r="W122" s="110">
        <f>+K122/K$349</f>
        <v>62898.287721316941</v>
      </c>
      <c r="X122" s="110">
        <f>+L122/L$349</f>
        <v>59105.633246537531</v>
      </c>
      <c r="Y122" s="109" t="s">
        <v>312</v>
      </c>
      <c r="Z122" s="107">
        <v>715</v>
      </c>
      <c r="AA122" s="110">
        <f t="shared" si="95"/>
        <v>13378.3816872396</v>
      </c>
      <c r="AB122" s="110">
        <f t="shared" si="96"/>
        <v>13687.285485887725</v>
      </c>
      <c r="AC122" s="110">
        <f t="shared" si="97"/>
        <v>14384.236079303131</v>
      </c>
      <c r="AD122" s="110">
        <f>+R122/$R$350</f>
        <v>13606.161067020352</v>
      </c>
      <c r="AE122" s="110">
        <f>+S122/$S$350</f>
        <v>15218.113350908281</v>
      </c>
      <c r="AF122" s="110">
        <f>+T122/$T$350</f>
        <v>16149.831980959849</v>
      </c>
      <c r="AG122" s="110">
        <f>+U122/$U$350</f>
        <v>16335.74662578175</v>
      </c>
      <c r="AH122" s="111">
        <f>+V122/$V$350</f>
        <v>17156.142830949764</v>
      </c>
      <c r="AI122" s="111">
        <f>+W122/W$350</f>
        <v>17327.351989343511</v>
      </c>
      <c r="AJ122" s="111">
        <f>+X122/X$350</f>
        <v>16327.522996281084</v>
      </c>
    </row>
    <row r="123" spans="1:36" s="6" customFormat="1" ht="11.1" customHeight="1">
      <c r="A123" s="106" t="s">
        <v>313</v>
      </c>
      <c r="B123" s="107">
        <v>716</v>
      </c>
      <c r="C123" s="108">
        <v>96221077745</v>
      </c>
      <c r="D123" s="108">
        <v>99786774708</v>
      </c>
      <c r="E123" s="108">
        <v>105280355468</v>
      </c>
      <c r="F123" s="116" t="s">
        <v>223</v>
      </c>
      <c r="G123" s="116" t="s">
        <v>223</v>
      </c>
      <c r="H123" s="116" t="s">
        <v>223</v>
      </c>
      <c r="I123" s="132" t="s">
        <v>223</v>
      </c>
      <c r="J123" s="132" t="s">
        <v>223</v>
      </c>
      <c r="K123" s="132" t="s">
        <v>223</v>
      </c>
      <c r="L123" s="132" t="s">
        <v>223</v>
      </c>
      <c r="M123" s="109" t="s">
        <v>313</v>
      </c>
      <c r="N123" s="107">
        <v>716</v>
      </c>
      <c r="O123" s="110">
        <f t="shared" si="91"/>
        <v>18647.528211774013</v>
      </c>
      <c r="P123" s="110">
        <f t="shared" si="92"/>
        <v>18872.603014569766</v>
      </c>
      <c r="Q123" s="110">
        <f t="shared" si="93"/>
        <v>19427.764127662565</v>
      </c>
      <c r="R123" s="118" t="s">
        <v>223</v>
      </c>
      <c r="S123" s="118" t="s">
        <v>223</v>
      </c>
      <c r="T123" s="118" t="s">
        <v>223</v>
      </c>
      <c r="U123" s="118" t="s">
        <v>223</v>
      </c>
      <c r="V123" s="118" t="s">
        <v>223</v>
      </c>
      <c r="W123" s="118" t="s">
        <v>223</v>
      </c>
      <c r="X123" s="118" t="s">
        <v>223</v>
      </c>
      <c r="Y123" s="109" t="s">
        <v>313</v>
      </c>
      <c r="Z123" s="107">
        <v>716</v>
      </c>
      <c r="AA123" s="110">
        <f t="shared" si="95"/>
        <v>4482.5788970610611</v>
      </c>
      <c r="AB123" s="110">
        <f t="shared" si="96"/>
        <v>4591.8742127906971</v>
      </c>
      <c r="AC123" s="110">
        <f t="shared" si="97"/>
        <v>4738.4790555274558</v>
      </c>
      <c r="AD123" s="118" t="s">
        <v>223</v>
      </c>
      <c r="AE123" s="118" t="s">
        <v>223</v>
      </c>
      <c r="AF123" s="118" t="s">
        <v>223</v>
      </c>
      <c r="AG123" s="118" t="s">
        <v>223</v>
      </c>
      <c r="AH123" s="118" t="s">
        <v>223</v>
      </c>
      <c r="AI123" s="118" t="s">
        <v>223</v>
      </c>
      <c r="AJ123" s="118" t="s">
        <v>223</v>
      </c>
    </row>
    <row r="124" spans="1:36" s="6" customFormat="1" ht="11.1" customHeight="1">
      <c r="A124" s="106" t="s">
        <v>314</v>
      </c>
      <c r="B124" s="107">
        <v>717</v>
      </c>
      <c r="C124" s="108">
        <v>91790450013</v>
      </c>
      <c r="D124" s="108">
        <v>96359901779</v>
      </c>
      <c r="E124" s="108">
        <v>104032588615</v>
      </c>
      <c r="F124" s="116" t="s">
        <v>223</v>
      </c>
      <c r="G124" s="116" t="s">
        <v>223</v>
      </c>
      <c r="H124" s="116" t="s">
        <v>223</v>
      </c>
      <c r="I124" s="132" t="s">
        <v>223</v>
      </c>
      <c r="J124" s="132" t="s">
        <v>223</v>
      </c>
      <c r="K124" s="132" t="s">
        <v>223</v>
      </c>
      <c r="L124" s="132" t="s">
        <v>223</v>
      </c>
      <c r="M124" s="109" t="s">
        <v>314</v>
      </c>
      <c r="N124" s="107">
        <v>717</v>
      </c>
      <c r="O124" s="110">
        <f t="shared" si="91"/>
        <v>17788.877928856851</v>
      </c>
      <c r="P124" s="110">
        <f t="shared" si="92"/>
        <v>18224.480930659902</v>
      </c>
      <c r="Q124" s="110">
        <f t="shared" si="93"/>
        <v>19197.509204997834</v>
      </c>
      <c r="R124" s="118" t="s">
        <v>223</v>
      </c>
      <c r="S124" s="118" t="s">
        <v>223</v>
      </c>
      <c r="T124" s="118" t="s">
        <v>223</v>
      </c>
      <c r="U124" s="118" t="s">
        <v>223</v>
      </c>
      <c r="V124" s="118" t="s">
        <v>223</v>
      </c>
      <c r="W124" s="118" t="s">
        <v>223</v>
      </c>
      <c r="X124" s="118" t="s">
        <v>223</v>
      </c>
      <c r="Y124" s="109" t="s">
        <v>314</v>
      </c>
      <c r="Z124" s="107">
        <v>717</v>
      </c>
      <c r="AA124" s="110">
        <f t="shared" si="95"/>
        <v>4276.1725790521277</v>
      </c>
      <c r="AB124" s="110">
        <f t="shared" si="96"/>
        <v>4434.1802750997322</v>
      </c>
      <c r="AC124" s="110">
        <f t="shared" si="97"/>
        <v>4682.319318292155</v>
      </c>
      <c r="AD124" s="118" t="s">
        <v>223</v>
      </c>
      <c r="AE124" s="118" t="s">
        <v>223</v>
      </c>
      <c r="AF124" s="118" t="s">
        <v>223</v>
      </c>
      <c r="AG124" s="118" t="s">
        <v>223</v>
      </c>
      <c r="AH124" s="118" t="s">
        <v>223</v>
      </c>
      <c r="AI124" s="118" t="s">
        <v>223</v>
      </c>
      <c r="AJ124" s="118" t="s">
        <v>223</v>
      </c>
    </row>
    <row r="125" spans="1:36" s="6" customFormat="1" ht="11.1" customHeight="1">
      <c r="A125" s="106" t="s">
        <v>315</v>
      </c>
      <c r="B125" s="107">
        <v>718</v>
      </c>
      <c r="C125" s="108">
        <v>73828456957</v>
      </c>
      <c r="D125" s="108">
        <v>75662696800</v>
      </c>
      <c r="E125" s="108">
        <v>84318672317</v>
      </c>
      <c r="F125" s="116" t="s">
        <v>223</v>
      </c>
      <c r="G125" s="116" t="s">
        <v>223</v>
      </c>
      <c r="H125" s="116" t="s">
        <v>223</v>
      </c>
      <c r="I125" s="132" t="s">
        <v>223</v>
      </c>
      <c r="J125" s="132" t="s">
        <v>223</v>
      </c>
      <c r="K125" s="132" t="s">
        <v>223</v>
      </c>
      <c r="L125" s="132" t="s">
        <v>223</v>
      </c>
      <c r="M125" s="109" t="s">
        <v>315</v>
      </c>
      <c r="N125" s="107">
        <v>718</v>
      </c>
      <c r="O125" s="110">
        <f t="shared" si="91"/>
        <v>14307.86545112191</v>
      </c>
      <c r="P125" s="110">
        <f t="shared" si="92"/>
        <v>14310.033006845724</v>
      </c>
      <c r="Q125" s="110">
        <f t="shared" si="93"/>
        <v>15559.629049982221</v>
      </c>
      <c r="R125" s="118" t="s">
        <v>223</v>
      </c>
      <c r="S125" s="118" t="s">
        <v>223</v>
      </c>
      <c r="T125" s="118" t="s">
        <v>223</v>
      </c>
      <c r="U125" s="118" t="s">
        <v>223</v>
      </c>
      <c r="V125" s="118" t="s">
        <v>223</v>
      </c>
      <c r="W125" s="118" t="s">
        <v>223</v>
      </c>
      <c r="X125" s="118" t="s">
        <v>223</v>
      </c>
      <c r="Y125" s="109" t="s">
        <v>315</v>
      </c>
      <c r="Z125" s="107">
        <v>718</v>
      </c>
      <c r="AA125" s="110">
        <f t="shared" si="95"/>
        <v>3439.3907334427668</v>
      </c>
      <c r="AB125" s="110">
        <f t="shared" si="96"/>
        <v>3481.7598556802245</v>
      </c>
      <c r="AC125" s="110">
        <f t="shared" si="97"/>
        <v>3795.0314756054199</v>
      </c>
      <c r="AD125" s="118" t="s">
        <v>223</v>
      </c>
      <c r="AE125" s="118" t="s">
        <v>223</v>
      </c>
      <c r="AF125" s="118" t="s">
        <v>223</v>
      </c>
      <c r="AG125" s="118" t="s">
        <v>223</v>
      </c>
      <c r="AH125" s="118" t="s">
        <v>223</v>
      </c>
      <c r="AI125" s="118" t="s">
        <v>223</v>
      </c>
      <c r="AJ125" s="118" t="s">
        <v>223</v>
      </c>
    </row>
    <row r="126" spans="1:36" s="6" customFormat="1" ht="11.1" customHeight="1">
      <c r="A126" s="106" t="s">
        <v>316</v>
      </c>
      <c r="B126" s="107">
        <v>719</v>
      </c>
      <c r="C126" s="108">
        <v>8622722991</v>
      </c>
      <c r="D126" s="108">
        <v>8902545835</v>
      </c>
      <c r="E126" s="108">
        <v>8983161930</v>
      </c>
      <c r="F126" s="116" t="s">
        <v>223</v>
      </c>
      <c r="G126" s="116" t="s">
        <v>223</v>
      </c>
      <c r="H126" s="116" t="s">
        <v>223</v>
      </c>
      <c r="I126" s="132" t="s">
        <v>223</v>
      </c>
      <c r="J126" s="132" t="s">
        <v>223</v>
      </c>
      <c r="K126" s="132" t="s">
        <v>223</v>
      </c>
      <c r="L126" s="132" t="s">
        <v>223</v>
      </c>
      <c r="M126" s="109" t="s">
        <v>316</v>
      </c>
      <c r="N126" s="107">
        <v>719</v>
      </c>
      <c r="O126" s="110">
        <f t="shared" si="91"/>
        <v>1671.0732617556891</v>
      </c>
      <c r="P126" s="110">
        <f t="shared" si="92"/>
        <v>1683.7322766931422</v>
      </c>
      <c r="Q126" s="110">
        <f t="shared" si="93"/>
        <v>1657.6953062215323</v>
      </c>
      <c r="R126" s="118" t="s">
        <v>223</v>
      </c>
      <c r="S126" s="118" t="s">
        <v>223</v>
      </c>
      <c r="T126" s="118" t="s">
        <v>223</v>
      </c>
      <c r="U126" s="118" t="s">
        <v>223</v>
      </c>
      <c r="V126" s="118" t="s">
        <v>223</v>
      </c>
      <c r="W126" s="118" t="s">
        <v>223</v>
      </c>
      <c r="X126" s="118" t="s">
        <v>223</v>
      </c>
      <c r="Y126" s="109" t="s">
        <v>316</v>
      </c>
      <c r="Z126" s="107">
        <v>719</v>
      </c>
      <c r="AA126" s="110">
        <f t="shared" si="95"/>
        <v>401.70030330665605</v>
      </c>
      <c r="AB126" s="110">
        <f t="shared" si="96"/>
        <v>409.66722060660391</v>
      </c>
      <c r="AC126" s="110">
        <f t="shared" si="97"/>
        <v>404.31592834671522</v>
      </c>
      <c r="AD126" s="118" t="s">
        <v>223</v>
      </c>
      <c r="AE126" s="118" t="s">
        <v>223</v>
      </c>
      <c r="AF126" s="118" t="s">
        <v>223</v>
      </c>
      <c r="AG126" s="118" t="s">
        <v>223</v>
      </c>
      <c r="AH126" s="118" t="s">
        <v>223</v>
      </c>
      <c r="AI126" s="118" t="s">
        <v>223</v>
      </c>
      <c r="AJ126" s="118" t="s">
        <v>223</v>
      </c>
    </row>
    <row r="127" spans="1:36" s="6" customFormat="1" ht="11.1" customHeight="1">
      <c r="A127" s="106" t="s">
        <v>317</v>
      </c>
      <c r="B127" s="107">
        <v>721</v>
      </c>
      <c r="C127" s="108">
        <v>9830280975</v>
      </c>
      <c r="D127" s="108">
        <v>9841687614</v>
      </c>
      <c r="E127" s="108">
        <v>9982434116</v>
      </c>
      <c r="F127" s="116" t="s">
        <v>223</v>
      </c>
      <c r="G127" s="116" t="s">
        <v>223</v>
      </c>
      <c r="H127" s="116" t="s">
        <v>223</v>
      </c>
      <c r="I127" s="132" t="s">
        <v>223</v>
      </c>
      <c r="J127" s="132" t="s">
        <v>223</v>
      </c>
      <c r="K127" s="132" t="s">
        <v>223</v>
      </c>
      <c r="L127" s="132" t="s">
        <v>223</v>
      </c>
      <c r="M127" s="109" t="s">
        <v>317</v>
      </c>
      <c r="N127" s="107">
        <v>721</v>
      </c>
      <c r="O127" s="110">
        <f t="shared" si="91"/>
        <v>1905.096535052096</v>
      </c>
      <c r="P127" s="110">
        <f t="shared" si="92"/>
        <v>1861.351505507067</v>
      </c>
      <c r="Q127" s="110">
        <f t="shared" si="93"/>
        <v>1842.0946107512602</v>
      </c>
      <c r="R127" s="118" t="s">
        <v>223</v>
      </c>
      <c r="S127" s="118" t="s">
        <v>223</v>
      </c>
      <c r="T127" s="118" t="s">
        <v>223</v>
      </c>
      <c r="U127" s="118" t="s">
        <v>223</v>
      </c>
      <c r="V127" s="118" t="s">
        <v>223</v>
      </c>
      <c r="W127" s="118" t="s">
        <v>223</v>
      </c>
      <c r="X127" s="118" t="s">
        <v>223</v>
      </c>
      <c r="Y127" s="109" t="s">
        <v>317</v>
      </c>
      <c r="Z127" s="107">
        <v>721</v>
      </c>
      <c r="AA127" s="110">
        <f t="shared" si="95"/>
        <v>457.9558978490615</v>
      </c>
      <c r="AB127" s="110">
        <f t="shared" si="96"/>
        <v>452.88357798225474</v>
      </c>
      <c r="AC127" s="110">
        <f t="shared" si="97"/>
        <v>449.29136847591718</v>
      </c>
      <c r="AD127" s="118" t="s">
        <v>223</v>
      </c>
      <c r="AE127" s="118" t="s">
        <v>223</v>
      </c>
      <c r="AF127" s="118" t="s">
        <v>223</v>
      </c>
      <c r="AG127" s="118" t="s">
        <v>223</v>
      </c>
      <c r="AH127" s="118" t="s">
        <v>223</v>
      </c>
      <c r="AI127" s="118" t="s">
        <v>223</v>
      </c>
      <c r="AJ127" s="118" t="s">
        <v>223</v>
      </c>
    </row>
    <row r="128" spans="1:36" s="6" customFormat="1" ht="11.1" customHeight="1">
      <c r="A128" s="106" t="s">
        <v>318</v>
      </c>
      <c r="B128" s="107">
        <v>722</v>
      </c>
      <c r="C128" s="108">
        <v>6881500378</v>
      </c>
      <c r="D128" s="108">
        <v>6887048180</v>
      </c>
      <c r="E128" s="108">
        <v>6994257690</v>
      </c>
      <c r="F128" s="116" t="s">
        <v>223</v>
      </c>
      <c r="G128" s="116" t="s">
        <v>223</v>
      </c>
      <c r="H128" s="116" t="s">
        <v>223</v>
      </c>
      <c r="I128" s="132" t="s">
        <v>223</v>
      </c>
      <c r="J128" s="132" t="s">
        <v>223</v>
      </c>
      <c r="K128" s="132" t="s">
        <v>223</v>
      </c>
      <c r="L128" s="132" t="s">
        <v>223</v>
      </c>
      <c r="M128" s="109" t="s">
        <v>318</v>
      </c>
      <c r="N128" s="107">
        <v>722</v>
      </c>
      <c r="O128" s="110">
        <f t="shared" si="91"/>
        <v>1333.626430356177</v>
      </c>
      <c r="P128" s="110">
        <f t="shared" si="92"/>
        <v>1302.542612722955</v>
      </c>
      <c r="Q128" s="110">
        <f t="shared" si="93"/>
        <v>1290.6756255274202</v>
      </c>
      <c r="R128" s="118" t="s">
        <v>223</v>
      </c>
      <c r="S128" s="118" t="s">
        <v>223</v>
      </c>
      <c r="T128" s="118" t="s">
        <v>223</v>
      </c>
      <c r="U128" s="118" t="s">
        <v>223</v>
      </c>
      <c r="V128" s="118" t="s">
        <v>223</v>
      </c>
      <c r="W128" s="118" t="s">
        <v>223</v>
      </c>
      <c r="X128" s="118" t="s">
        <v>223</v>
      </c>
      <c r="Y128" s="109" t="s">
        <v>318</v>
      </c>
      <c r="Z128" s="107">
        <v>722</v>
      </c>
      <c r="AA128" s="110">
        <f t="shared" si="95"/>
        <v>320.58327652792718</v>
      </c>
      <c r="AB128" s="110">
        <f t="shared" si="96"/>
        <v>316.92034372821286</v>
      </c>
      <c r="AC128" s="110">
        <f t="shared" si="97"/>
        <v>314.79893305546835</v>
      </c>
      <c r="AD128" s="118" t="s">
        <v>223</v>
      </c>
      <c r="AE128" s="118" t="s">
        <v>223</v>
      </c>
      <c r="AF128" s="118" t="s">
        <v>223</v>
      </c>
      <c r="AG128" s="118" t="s">
        <v>223</v>
      </c>
      <c r="AH128" s="118" t="s">
        <v>223</v>
      </c>
      <c r="AI128" s="118" t="s">
        <v>223</v>
      </c>
      <c r="AJ128" s="118" t="s">
        <v>223</v>
      </c>
    </row>
    <row r="129" spans="1:36" s="6" customFormat="1" ht="11.1" customHeight="1">
      <c r="A129" s="106" t="s">
        <v>319</v>
      </c>
      <c r="B129" s="107">
        <v>723</v>
      </c>
      <c r="C129" s="108">
        <v>24655884432</v>
      </c>
      <c r="D129" s="108">
        <v>26259894601</v>
      </c>
      <c r="E129" s="108">
        <v>28655101242</v>
      </c>
      <c r="F129" s="108">
        <v>34571580830</v>
      </c>
      <c r="G129" s="108">
        <v>37234439173</v>
      </c>
      <c r="H129" s="108">
        <v>41665035559</v>
      </c>
      <c r="I129" s="117">
        <v>45236105711</v>
      </c>
      <c r="J129" s="117">
        <v>47354145210</v>
      </c>
      <c r="K129" s="117">
        <v>47013399749</v>
      </c>
      <c r="L129" s="117">
        <v>48795883508</v>
      </c>
      <c r="M129" s="109" t="s">
        <v>319</v>
      </c>
      <c r="N129" s="107">
        <v>723</v>
      </c>
      <c r="O129" s="110">
        <f t="shared" si="91"/>
        <v>4778.2805109543797</v>
      </c>
      <c r="P129" s="110">
        <f t="shared" si="92"/>
        <v>4966.5155273265364</v>
      </c>
      <c r="Q129" s="110">
        <f t="shared" si="93"/>
        <v>5287.8292964453103</v>
      </c>
      <c r="R129" s="110">
        <f t="shared" ref="R129:R138" si="100">+F129/$F$349</f>
        <v>6209.7002380485801</v>
      </c>
      <c r="S129" s="110">
        <f t="shared" ref="S129:S138" si="101">+G129/$G$349</f>
        <v>6496.8201434643724</v>
      </c>
      <c r="T129" s="110">
        <f t="shared" ref="T129:T138" si="102">+H129/$H$349</f>
        <v>7051.9952498721286</v>
      </c>
      <c r="U129" s="110">
        <f t="shared" ref="U129:U138" si="103">+I129/$I$349</f>
        <v>7410.5202916497183</v>
      </c>
      <c r="V129" s="110">
        <f t="shared" ref="V129:V138" si="104">+J129/$J$349</f>
        <v>7548.815953500176</v>
      </c>
      <c r="W129" s="110">
        <f t="shared" ref="W129:X138" si="105">+K129/K$349</f>
        <v>7310.3144403644474</v>
      </c>
      <c r="X129" s="110">
        <f t="shared" si="105"/>
        <v>7406.0585923294684</v>
      </c>
      <c r="Y129" s="109" t="s">
        <v>319</v>
      </c>
      <c r="Z129" s="107">
        <v>723</v>
      </c>
      <c r="AA129" s="110">
        <f t="shared" si="95"/>
        <v>1148.6251228255719</v>
      </c>
      <c r="AB129" s="110">
        <f t="shared" si="96"/>
        <v>1208.3979385222715</v>
      </c>
      <c r="AC129" s="110">
        <f t="shared" si="97"/>
        <v>1289.7144625476367</v>
      </c>
      <c r="AD129" s="110">
        <f t="shared" ref="AD129:AD138" si="106">+R129/$R$350</f>
        <v>1544.7015517533782</v>
      </c>
      <c r="AE129" s="110">
        <f t="shared" ref="AE129:AE138" si="107">+S129/$S$350</f>
        <v>1648.9391227066935</v>
      </c>
      <c r="AF129" s="110">
        <f t="shared" ref="AF129:AF138" si="108">+T129/$T$350</f>
        <v>1798.9783800694206</v>
      </c>
      <c r="AG129" s="110">
        <f t="shared" ref="AG129:AG138" si="109">+U129/$U$350</f>
        <v>1929.8229926171141</v>
      </c>
      <c r="AH129" s="111">
        <f t="shared" ref="AH129:AH138" si="110">+V129/$V$350</f>
        <v>2002.3384492042908</v>
      </c>
      <c r="AI129" s="111">
        <f t="shared" ref="AI129:AJ138" si="111">+W129/W$350</f>
        <v>2013.8607273731261</v>
      </c>
      <c r="AJ129" s="111">
        <f t="shared" si="111"/>
        <v>2045.8725393175328</v>
      </c>
    </row>
    <row r="130" spans="1:36" s="6" customFormat="1" ht="11.1" customHeight="1">
      <c r="A130" s="106" t="s">
        <v>320</v>
      </c>
      <c r="B130" s="107">
        <v>724</v>
      </c>
      <c r="C130" s="108">
        <v>76906857727</v>
      </c>
      <c r="D130" s="108">
        <v>82658286322</v>
      </c>
      <c r="E130" s="108">
        <v>88254501437</v>
      </c>
      <c r="F130" s="108">
        <v>99614874661</v>
      </c>
      <c r="G130" s="108">
        <v>110490784500</v>
      </c>
      <c r="H130" s="108">
        <v>118573874262</v>
      </c>
      <c r="I130" s="117">
        <v>121092863369</v>
      </c>
      <c r="J130" s="117">
        <v>123047566583</v>
      </c>
      <c r="K130" s="117">
        <v>123166572304</v>
      </c>
      <c r="L130" s="117">
        <v>120926949458</v>
      </c>
      <c r="M130" s="109" t="s">
        <v>320</v>
      </c>
      <c r="N130" s="107">
        <v>724</v>
      </c>
      <c r="O130" s="110">
        <f t="shared" si="91"/>
        <v>14904.45578819808</v>
      </c>
      <c r="P130" s="110">
        <f t="shared" si="92"/>
        <v>15633.103967781446</v>
      </c>
      <c r="Q130" s="110">
        <f t="shared" si="93"/>
        <v>16285.921808495817</v>
      </c>
      <c r="R130" s="110">
        <f t="shared" si="100"/>
        <v>17892.688041583871</v>
      </c>
      <c r="S130" s="110">
        <f t="shared" si="101"/>
        <v>19278.892615289107</v>
      </c>
      <c r="T130" s="110">
        <f t="shared" si="102"/>
        <v>20069.163192492142</v>
      </c>
      <c r="U130" s="110">
        <f t="shared" si="103"/>
        <v>19837.276155089789</v>
      </c>
      <c r="V130" s="110">
        <f t="shared" si="104"/>
        <v>19615.250777770834</v>
      </c>
      <c r="W130" s="110">
        <f t="shared" si="105"/>
        <v>19151.696684162365</v>
      </c>
      <c r="X130" s="110">
        <f t="shared" si="105"/>
        <v>18353.844806002569</v>
      </c>
      <c r="Y130" s="109" t="s">
        <v>320</v>
      </c>
      <c r="Z130" s="107">
        <v>724</v>
      </c>
      <c r="AA130" s="110">
        <f t="shared" si="95"/>
        <v>3582.8018721629996</v>
      </c>
      <c r="AB130" s="110">
        <f t="shared" si="96"/>
        <v>3803.674931333685</v>
      </c>
      <c r="AC130" s="110">
        <f t="shared" si="97"/>
        <v>3972.1760508526386</v>
      </c>
      <c r="AD130" s="110">
        <f t="shared" si="106"/>
        <v>4450.9174232795704</v>
      </c>
      <c r="AE130" s="110">
        <f t="shared" si="107"/>
        <v>4893.1199531190632</v>
      </c>
      <c r="AF130" s="110">
        <f t="shared" si="108"/>
        <v>5119.6844878806487</v>
      </c>
      <c r="AG130" s="110">
        <f t="shared" si="109"/>
        <v>5165.9573320546324</v>
      </c>
      <c r="AH130" s="111">
        <f t="shared" si="110"/>
        <v>5202.9842911858977</v>
      </c>
      <c r="AI130" s="111">
        <f t="shared" si="111"/>
        <v>5275.9494997692464</v>
      </c>
      <c r="AJ130" s="111">
        <f t="shared" si="111"/>
        <v>5070.1228745863446</v>
      </c>
    </row>
    <row r="131" spans="1:36" s="6" customFormat="1" ht="11.1" customHeight="1">
      <c r="A131" s="106" t="s">
        <v>321</v>
      </c>
      <c r="B131" s="107">
        <v>725</v>
      </c>
      <c r="C131" s="108">
        <v>22807463499</v>
      </c>
      <c r="D131" s="108">
        <v>24627528282</v>
      </c>
      <c r="E131" s="108">
        <v>26187744246</v>
      </c>
      <c r="F131" s="108">
        <v>31897827454</v>
      </c>
      <c r="G131" s="108">
        <v>32934949495</v>
      </c>
      <c r="H131" s="108">
        <v>36104878580</v>
      </c>
      <c r="I131" s="117">
        <v>38480803357</v>
      </c>
      <c r="J131" s="117">
        <v>39862515476</v>
      </c>
      <c r="K131" s="117">
        <v>39210521834</v>
      </c>
      <c r="L131" s="117">
        <v>39902321162</v>
      </c>
      <c r="M131" s="109" t="s">
        <v>321</v>
      </c>
      <c r="N131" s="107">
        <v>725</v>
      </c>
      <c r="O131" s="110">
        <f t="shared" si="91"/>
        <v>4420.058775102515</v>
      </c>
      <c r="P131" s="110">
        <f t="shared" si="92"/>
        <v>4657.7872253747973</v>
      </c>
      <c r="Q131" s="110">
        <f t="shared" si="93"/>
        <v>4832.5190011490904</v>
      </c>
      <c r="R131" s="110">
        <f t="shared" si="100"/>
        <v>5729.4443001707632</v>
      </c>
      <c r="S131" s="110">
        <f t="shared" si="101"/>
        <v>5746.6272637794073</v>
      </c>
      <c r="T131" s="110">
        <f t="shared" si="102"/>
        <v>6110.9135952332517</v>
      </c>
      <c r="U131" s="110">
        <f t="shared" si="103"/>
        <v>6303.8754029325846</v>
      </c>
      <c r="V131" s="110">
        <f t="shared" si="104"/>
        <v>6354.5607557145995</v>
      </c>
      <c r="W131" s="110">
        <f t="shared" si="105"/>
        <v>6097.0116074920252</v>
      </c>
      <c r="X131" s="110">
        <f t="shared" si="105"/>
        <v>6056.2266168880878</v>
      </c>
      <c r="Y131" s="109" t="s">
        <v>321</v>
      </c>
      <c r="Z131" s="107">
        <v>725</v>
      </c>
      <c r="AA131" s="110">
        <f t="shared" si="95"/>
        <v>1062.5141286304122</v>
      </c>
      <c r="AB131" s="110">
        <f t="shared" si="96"/>
        <v>1133.2815633515322</v>
      </c>
      <c r="AC131" s="110">
        <f t="shared" si="97"/>
        <v>1178.6631710119734</v>
      </c>
      <c r="AD131" s="110">
        <f t="shared" si="106"/>
        <v>1425.234900539991</v>
      </c>
      <c r="AE131" s="110">
        <f t="shared" si="107"/>
        <v>1458.5348385226923</v>
      </c>
      <c r="AF131" s="110">
        <f t="shared" si="108"/>
        <v>1558.9065293962376</v>
      </c>
      <c r="AG131" s="110">
        <f t="shared" si="109"/>
        <v>1641.634219513694</v>
      </c>
      <c r="AH131" s="111">
        <f t="shared" si="110"/>
        <v>1685.5598821524136</v>
      </c>
      <c r="AI131" s="111">
        <f t="shared" si="111"/>
        <v>1679.6175227250758</v>
      </c>
      <c r="AJ131" s="111">
        <f t="shared" si="111"/>
        <v>1672.9907781458805</v>
      </c>
    </row>
    <row r="132" spans="1:36" s="6" customFormat="1" ht="11.1" customHeight="1">
      <c r="A132" s="106" t="s">
        <v>322</v>
      </c>
      <c r="B132" s="107">
        <v>726</v>
      </c>
      <c r="C132" s="108">
        <v>17249560813</v>
      </c>
      <c r="D132" s="108">
        <v>18972083881</v>
      </c>
      <c r="E132" s="108">
        <v>21479122629</v>
      </c>
      <c r="F132" s="108">
        <v>23552665027</v>
      </c>
      <c r="G132" s="108">
        <v>22923973038</v>
      </c>
      <c r="H132" s="108">
        <v>24287455864</v>
      </c>
      <c r="I132" s="117">
        <v>26131137016</v>
      </c>
      <c r="J132" s="117">
        <v>19955145110</v>
      </c>
      <c r="K132" s="117">
        <v>24281566714</v>
      </c>
      <c r="L132" s="117">
        <v>24605670344</v>
      </c>
      <c r="M132" s="109" t="s">
        <v>322</v>
      </c>
      <c r="N132" s="107">
        <v>726</v>
      </c>
      <c r="O132" s="110">
        <f t="shared" si="91"/>
        <v>3342.9439727704953</v>
      </c>
      <c r="P132" s="110">
        <f t="shared" si="92"/>
        <v>3588.1769752853393</v>
      </c>
      <c r="Q132" s="110">
        <f t="shared" si="93"/>
        <v>3963.6200528614982</v>
      </c>
      <c r="R132" s="110">
        <f t="shared" si="100"/>
        <v>4230.4975969720608</v>
      </c>
      <c r="S132" s="110">
        <f t="shared" si="101"/>
        <v>3999.8703648935061</v>
      </c>
      <c r="T132" s="110">
        <f t="shared" si="102"/>
        <v>4110.7614834954848</v>
      </c>
      <c r="U132" s="110">
        <f t="shared" si="103"/>
        <v>4280.7690462589626</v>
      </c>
      <c r="V132" s="110">
        <f t="shared" si="104"/>
        <v>3181.0883100676929</v>
      </c>
      <c r="W132" s="110">
        <f t="shared" si="105"/>
        <v>3775.6445764763598</v>
      </c>
      <c r="X132" s="110">
        <f t="shared" si="105"/>
        <v>3734.5575726962938</v>
      </c>
      <c r="Y132" s="109" t="s">
        <v>322</v>
      </c>
      <c r="Z132" s="107">
        <v>726</v>
      </c>
      <c r="AA132" s="110">
        <f t="shared" si="95"/>
        <v>803.5923011467537</v>
      </c>
      <c r="AB132" s="110">
        <f t="shared" si="96"/>
        <v>873.03576041005817</v>
      </c>
      <c r="AC132" s="110">
        <f t="shared" si="97"/>
        <v>966.73659825890206</v>
      </c>
      <c r="AD132" s="110">
        <f t="shared" si="106"/>
        <v>1052.362586311458</v>
      </c>
      <c r="AE132" s="110">
        <f t="shared" si="107"/>
        <v>1015.1955240846462</v>
      </c>
      <c r="AF132" s="110">
        <f t="shared" si="108"/>
        <v>1048.6636437488482</v>
      </c>
      <c r="AG132" s="110">
        <f t="shared" si="109"/>
        <v>1114.7836057966049</v>
      </c>
      <c r="AH132" s="111">
        <f t="shared" si="110"/>
        <v>843.79000267047559</v>
      </c>
      <c r="AI132" s="111">
        <f t="shared" si="111"/>
        <v>1040.1224728585014</v>
      </c>
      <c r="AJ132" s="111">
        <f t="shared" si="111"/>
        <v>1031.6457383138934</v>
      </c>
    </row>
    <row r="133" spans="1:36" s="6" customFormat="1" ht="11.1" customHeight="1">
      <c r="A133" s="106" t="s">
        <v>323</v>
      </c>
      <c r="B133" s="107">
        <v>727</v>
      </c>
      <c r="C133" s="108">
        <v>106802540317</v>
      </c>
      <c r="D133" s="108">
        <v>123388206908</v>
      </c>
      <c r="E133" s="108">
        <v>140608920317</v>
      </c>
      <c r="F133" s="108">
        <v>175501420089</v>
      </c>
      <c r="G133" s="108">
        <v>188530315333</v>
      </c>
      <c r="H133" s="108">
        <v>216243646750</v>
      </c>
      <c r="I133" s="117">
        <v>238150317080</v>
      </c>
      <c r="J133" s="117">
        <v>263905403472</v>
      </c>
      <c r="K133" s="117">
        <v>277338107065</v>
      </c>
      <c r="L133" s="117">
        <v>285537390552</v>
      </c>
      <c r="M133" s="109" t="s">
        <v>323</v>
      </c>
      <c r="N133" s="107">
        <v>727</v>
      </c>
      <c r="O133" s="110">
        <f t="shared" si="91"/>
        <v>20698.202829617338</v>
      </c>
      <c r="P133" s="110">
        <f t="shared" si="92"/>
        <v>23336.325404528663</v>
      </c>
      <c r="Q133" s="110">
        <f t="shared" si="93"/>
        <v>25947.071759216116</v>
      </c>
      <c r="R133" s="110">
        <f t="shared" si="100"/>
        <v>31523.325920891282</v>
      </c>
      <c r="S133" s="110">
        <f t="shared" si="101"/>
        <v>32895.555230956845</v>
      </c>
      <c r="T133" s="110">
        <f t="shared" si="102"/>
        <v>36600.212846011229</v>
      </c>
      <c r="U133" s="110">
        <f t="shared" si="103"/>
        <v>39013.476722754371</v>
      </c>
      <c r="V133" s="110">
        <f t="shared" si="104"/>
        <v>42069.671221171942</v>
      </c>
      <c r="W133" s="110">
        <f t="shared" si="105"/>
        <v>43124.487481544777</v>
      </c>
      <c r="X133" s="110">
        <f t="shared" si="105"/>
        <v>43337.808288321539</v>
      </c>
      <c r="Y133" s="109" t="s">
        <v>323</v>
      </c>
      <c r="Z133" s="107">
        <v>727</v>
      </c>
      <c r="AA133" s="110">
        <f t="shared" si="95"/>
        <v>4975.5295263503212</v>
      </c>
      <c r="AB133" s="110">
        <f t="shared" si="96"/>
        <v>5677.9380546298444</v>
      </c>
      <c r="AC133" s="110">
        <f t="shared" si="97"/>
        <v>6328.5540876136874</v>
      </c>
      <c r="AD133" s="110">
        <f t="shared" si="106"/>
        <v>7841.6233634057926</v>
      </c>
      <c r="AE133" s="110">
        <f t="shared" si="107"/>
        <v>8349.125693136255</v>
      </c>
      <c r="AF133" s="110">
        <f t="shared" si="108"/>
        <v>9336.7889913293948</v>
      </c>
      <c r="AG133" s="110">
        <f t="shared" si="109"/>
        <v>10159.759563217285</v>
      </c>
      <c r="AH133" s="111">
        <f t="shared" si="110"/>
        <v>11159.063984395741</v>
      </c>
      <c r="AI133" s="111">
        <f t="shared" si="111"/>
        <v>11880.024099599112</v>
      </c>
      <c r="AJ133" s="111">
        <f t="shared" si="111"/>
        <v>11971.77024539269</v>
      </c>
    </row>
    <row r="134" spans="1:36" s="7" customFormat="1" ht="11.1" customHeight="1">
      <c r="A134" s="104" t="s">
        <v>18</v>
      </c>
      <c r="B134" s="101">
        <v>730</v>
      </c>
      <c r="C134" s="102">
        <f t="shared" ref="C134:L134" si="112">+C135+C136</f>
        <v>23200730038</v>
      </c>
      <c r="D134" s="102">
        <f t="shared" si="112"/>
        <v>26794102844</v>
      </c>
      <c r="E134" s="102">
        <f t="shared" si="112"/>
        <v>29030909713</v>
      </c>
      <c r="F134" s="102">
        <f t="shared" si="112"/>
        <v>34543254957</v>
      </c>
      <c r="G134" s="102">
        <f t="shared" si="112"/>
        <v>34648243863</v>
      </c>
      <c r="H134" s="102">
        <f t="shared" si="112"/>
        <v>37818229759</v>
      </c>
      <c r="I134" s="122">
        <f t="shared" si="112"/>
        <v>41810765237</v>
      </c>
      <c r="J134" s="122">
        <f t="shared" si="112"/>
        <v>43230056319</v>
      </c>
      <c r="K134" s="122">
        <f t="shared" si="112"/>
        <v>40723656527</v>
      </c>
      <c r="L134" s="122">
        <f t="shared" si="112"/>
        <v>39670961135</v>
      </c>
      <c r="M134" s="105" t="s">
        <v>18</v>
      </c>
      <c r="N134" s="101">
        <v>730</v>
      </c>
      <c r="O134" s="99">
        <f t="shared" si="91"/>
        <v>4496.2733535775551</v>
      </c>
      <c r="P134" s="99">
        <f t="shared" si="92"/>
        <v>5067.5499592615488</v>
      </c>
      <c r="Q134" s="99">
        <f t="shared" si="93"/>
        <v>5357.17859052121</v>
      </c>
      <c r="R134" s="99">
        <f t="shared" si="100"/>
        <v>6204.6123833399406</v>
      </c>
      <c r="S134" s="99">
        <f t="shared" si="101"/>
        <v>6045.5700062761953</v>
      </c>
      <c r="T134" s="99">
        <f t="shared" si="102"/>
        <v>6400.9060124618709</v>
      </c>
      <c r="U134" s="99">
        <f t="shared" si="103"/>
        <v>6849.3854483775312</v>
      </c>
      <c r="V134" s="99">
        <f t="shared" si="104"/>
        <v>6891.3869601993028</v>
      </c>
      <c r="W134" s="99">
        <f t="shared" si="105"/>
        <v>6332.2953873401229</v>
      </c>
      <c r="X134" s="99">
        <f t="shared" si="105"/>
        <v>6021.111648314888</v>
      </c>
      <c r="Y134" s="105" t="s">
        <v>18</v>
      </c>
      <c r="Z134" s="101">
        <v>730</v>
      </c>
      <c r="AA134" s="99">
        <f t="shared" si="95"/>
        <v>1080.8349407638352</v>
      </c>
      <c r="AB134" s="99">
        <f t="shared" si="96"/>
        <v>1232.9805253677732</v>
      </c>
      <c r="AC134" s="99">
        <f t="shared" si="97"/>
        <v>1306.6289245173684</v>
      </c>
      <c r="AD134" s="99">
        <f t="shared" si="106"/>
        <v>1543.4359162537166</v>
      </c>
      <c r="AE134" s="99">
        <f t="shared" si="107"/>
        <v>1534.4086310345674</v>
      </c>
      <c r="AF134" s="99">
        <f t="shared" si="108"/>
        <v>1632.884186852518</v>
      </c>
      <c r="AG134" s="99">
        <f t="shared" si="109"/>
        <v>1783.6941271816488</v>
      </c>
      <c r="AH134" s="135">
        <f t="shared" si="110"/>
        <v>1827.9541008486215</v>
      </c>
      <c r="AI134" s="99">
        <f t="shared" si="111"/>
        <v>1744.4339910027888</v>
      </c>
      <c r="AJ134" s="99">
        <f t="shared" si="111"/>
        <v>1663.2905105842231</v>
      </c>
    </row>
    <row r="135" spans="1:36" s="6" customFormat="1" ht="11.1" customHeight="1">
      <c r="A135" s="106" t="s">
        <v>324</v>
      </c>
      <c r="B135" s="107">
        <v>731</v>
      </c>
      <c r="C135" s="108">
        <v>10630779747</v>
      </c>
      <c r="D135" s="108">
        <v>12712954377</v>
      </c>
      <c r="E135" s="108">
        <v>13603714885</v>
      </c>
      <c r="F135" s="108">
        <v>16358279574</v>
      </c>
      <c r="G135" s="108">
        <v>16775215654</v>
      </c>
      <c r="H135" s="108">
        <v>19084905490</v>
      </c>
      <c r="I135" s="117">
        <v>20464472851</v>
      </c>
      <c r="J135" s="117">
        <v>22163817732</v>
      </c>
      <c r="K135" s="117">
        <v>20449498221</v>
      </c>
      <c r="L135" s="117">
        <v>19797879882</v>
      </c>
      <c r="M135" s="109" t="s">
        <v>324</v>
      </c>
      <c r="N135" s="107">
        <v>731</v>
      </c>
      <c r="O135" s="110">
        <f t="shared" si="91"/>
        <v>2060.2322265678372</v>
      </c>
      <c r="P135" s="110">
        <f t="shared" si="92"/>
        <v>2404.3921832481369</v>
      </c>
      <c r="Q135" s="110">
        <f t="shared" si="93"/>
        <v>2510.3426263229444</v>
      </c>
      <c r="R135" s="110">
        <f t="shared" si="100"/>
        <v>2938.251885681359</v>
      </c>
      <c r="S135" s="110">
        <f t="shared" si="101"/>
        <v>2927.009547948162</v>
      </c>
      <c r="T135" s="110">
        <f t="shared" si="102"/>
        <v>3230.2063601783402</v>
      </c>
      <c r="U135" s="110">
        <f t="shared" si="103"/>
        <v>3352.4634567155758</v>
      </c>
      <c r="V135" s="110">
        <f t="shared" si="104"/>
        <v>3533.1770881688285</v>
      </c>
      <c r="W135" s="110">
        <f t="shared" si="105"/>
        <v>3179.7798700223366</v>
      </c>
      <c r="X135" s="110">
        <f t="shared" si="105"/>
        <v>3004.8489312823699</v>
      </c>
      <c r="Y135" s="109" t="s">
        <v>324</v>
      </c>
      <c r="Z135" s="107">
        <v>731</v>
      </c>
      <c r="AA135" s="110">
        <f t="shared" si="95"/>
        <v>495.24813138649932</v>
      </c>
      <c r="AB135" s="110">
        <f t="shared" si="96"/>
        <v>585.01026356402349</v>
      </c>
      <c r="AC135" s="110">
        <f t="shared" si="97"/>
        <v>612.27868934705964</v>
      </c>
      <c r="AD135" s="110">
        <f t="shared" si="106"/>
        <v>730.90842927397</v>
      </c>
      <c r="AE135" s="110">
        <f t="shared" si="107"/>
        <v>742.89582435232535</v>
      </c>
      <c r="AF135" s="110">
        <f t="shared" si="108"/>
        <v>824.03223473937248</v>
      </c>
      <c r="AG135" s="110">
        <f t="shared" si="109"/>
        <v>873.03735851968122</v>
      </c>
      <c r="AH135" s="111">
        <f t="shared" si="110"/>
        <v>937.182251503668</v>
      </c>
      <c r="AI135" s="111">
        <f t="shared" si="111"/>
        <v>875.97241598411483</v>
      </c>
      <c r="AJ135" s="111">
        <f t="shared" si="111"/>
        <v>830.06876554761595</v>
      </c>
    </row>
    <row r="136" spans="1:36" s="6" customFormat="1" ht="11.1" customHeight="1">
      <c r="A136" s="106" t="s">
        <v>325</v>
      </c>
      <c r="B136" s="107">
        <v>732</v>
      </c>
      <c r="C136" s="108">
        <v>12569950291</v>
      </c>
      <c r="D136" s="108">
        <v>14081148467</v>
      </c>
      <c r="E136" s="108">
        <v>15427194828</v>
      </c>
      <c r="F136" s="108">
        <v>18184975383</v>
      </c>
      <c r="G136" s="108">
        <v>17873028209</v>
      </c>
      <c r="H136" s="108">
        <v>18733324269</v>
      </c>
      <c r="I136" s="117">
        <v>21346292386</v>
      </c>
      <c r="J136" s="117">
        <v>21066238587</v>
      </c>
      <c r="K136" s="117">
        <v>20274158306</v>
      </c>
      <c r="L136" s="117">
        <v>19873081253</v>
      </c>
      <c r="M136" s="109" t="s">
        <v>325</v>
      </c>
      <c r="N136" s="107">
        <v>732</v>
      </c>
      <c r="O136" s="110">
        <f t="shared" si="91"/>
        <v>2436.0411270097175</v>
      </c>
      <c r="P136" s="110">
        <f t="shared" si="92"/>
        <v>2663.1577760134114</v>
      </c>
      <c r="Q136" s="110">
        <f t="shared" si="93"/>
        <v>2846.8359641982652</v>
      </c>
      <c r="R136" s="110">
        <f t="shared" si="100"/>
        <v>3266.3604976585812</v>
      </c>
      <c r="S136" s="110">
        <f t="shared" si="101"/>
        <v>3118.5604583280333</v>
      </c>
      <c r="T136" s="110">
        <f t="shared" si="102"/>
        <v>3170.6996522835311</v>
      </c>
      <c r="U136" s="110">
        <f t="shared" si="103"/>
        <v>3496.9219916619554</v>
      </c>
      <c r="V136" s="110">
        <f t="shared" si="104"/>
        <v>3358.2098720304743</v>
      </c>
      <c r="W136" s="110">
        <f t="shared" si="105"/>
        <v>3152.5155173177859</v>
      </c>
      <c r="X136" s="110">
        <f t="shared" si="105"/>
        <v>3016.2627170325186</v>
      </c>
      <c r="Y136" s="109" t="s">
        <v>325</v>
      </c>
      <c r="Z136" s="107">
        <v>732</v>
      </c>
      <c r="AA136" s="110">
        <f t="shared" si="95"/>
        <v>585.58680937733595</v>
      </c>
      <c r="AB136" s="110">
        <f t="shared" si="96"/>
        <v>647.97026180374974</v>
      </c>
      <c r="AC136" s="110">
        <f t="shared" si="97"/>
        <v>694.35023517030868</v>
      </c>
      <c r="AD136" s="110">
        <f t="shared" si="106"/>
        <v>812.52748697974664</v>
      </c>
      <c r="AE136" s="110">
        <f t="shared" si="107"/>
        <v>791.51280668224194</v>
      </c>
      <c r="AF136" s="110">
        <f t="shared" si="108"/>
        <v>808.85195211314567</v>
      </c>
      <c r="AG136" s="110">
        <f t="shared" si="109"/>
        <v>910.65676866196759</v>
      </c>
      <c r="AH136" s="111">
        <f t="shared" si="110"/>
        <v>890.77184934495335</v>
      </c>
      <c r="AI136" s="111">
        <f t="shared" si="111"/>
        <v>868.46157501867378</v>
      </c>
      <c r="AJ136" s="111">
        <f t="shared" si="111"/>
        <v>833.22174503660733</v>
      </c>
    </row>
    <row r="137" spans="1:36" s="7" customFormat="1" ht="11.1" customHeight="1">
      <c r="A137" s="104" t="s">
        <v>326</v>
      </c>
      <c r="B137" s="101">
        <v>740</v>
      </c>
      <c r="C137" s="134">
        <v>26689636390</v>
      </c>
      <c r="D137" s="134">
        <v>26447499119</v>
      </c>
      <c r="E137" s="134">
        <v>27371371173</v>
      </c>
      <c r="F137" s="134">
        <v>28215535339</v>
      </c>
      <c r="G137" s="134">
        <v>28369570715</v>
      </c>
      <c r="H137" s="134">
        <v>30641176922</v>
      </c>
      <c r="I137" s="122">
        <v>31150690562</v>
      </c>
      <c r="J137" s="122">
        <v>31753546561</v>
      </c>
      <c r="K137" s="122">
        <v>31470536868</v>
      </c>
      <c r="L137" s="122">
        <v>33462092909</v>
      </c>
      <c r="M137" s="105" t="s">
        <v>326</v>
      </c>
      <c r="N137" s="101">
        <v>740</v>
      </c>
      <c r="O137" s="99">
        <f t="shared" si="91"/>
        <v>5172.4191747621262</v>
      </c>
      <c r="P137" s="99">
        <f t="shared" si="92"/>
        <v>5001.997038802524</v>
      </c>
      <c r="Q137" s="99">
        <f t="shared" si="93"/>
        <v>5050.9379516806121</v>
      </c>
      <c r="R137" s="99">
        <f t="shared" si="100"/>
        <v>5068.0360083278383</v>
      </c>
      <c r="S137" s="99">
        <f t="shared" si="101"/>
        <v>4950.0409453273051</v>
      </c>
      <c r="T137" s="99">
        <f t="shared" si="102"/>
        <v>5186.1574388542685</v>
      </c>
      <c r="U137" s="99">
        <f t="shared" si="103"/>
        <v>5103.0658117077628</v>
      </c>
      <c r="V137" s="99">
        <f t="shared" si="104"/>
        <v>5061.8943240742628</v>
      </c>
      <c r="W137" s="99">
        <f t="shared" si="105"/>
        <v>4893.4882680348092</v>
      </c>
      <c r="X137" s="99">
        <f t="shared" si="105"/>
        <v>5078.7526096416805</v>
      </c>
      <c r="Y137" s="105" t="s">
        <v>326</v>
      </c>
      <c r="Z137" s="101">
        <v>740</v>
      </c>
      <c r="AA137" s="99">
        <f t="shared" si="95"/>
        <v>1243.3699939332034</v>
      </c>
      <c r="AB137" s="99">
        <f t="shared" si="96"/>
        <v>1217.0309096843123</v>
      </c>
      <c r="AC137" s="99">
        <f t="shared" si="97"/>
        <v>1231.9360857757592</v>
      </c>
      <c r="AD137" s="99">
        <f t="shared" si="106"/>
        <v>1260.7054747084176</v>
      </c>
      <c r="AE137" s="99">
        <f t="shared" si="107"/>
        <v>1256.3555698800267</v>
      </c>
      <c r="AF137" s="99">
        <f t="shared" si="108"/>
        <v>1322.9993466464971</v>
      </c>
      <c r="AG137" s="99">
        <f t="shared" si="109"/>
        <v>1328.9233884655632</v>
      </c>
      <c r="AH137" s="135">
        <f t="shared" si="110"/>
        <v>1342.6775395422449</v>
      </c>
      <c r="AI137" s="99">
        <f t="shared" si="111"/>
        <v>1348.068393398019</v>
      </c>
      <c r="AJ137" s="99">
        <f t="shared" si="111"/>
        <v>1402.9703341551603</v>
      </c>
    </row>
    <row r="138" spans="1:36" s="7" customFormat="1" ht="11.1" customHeight="1">
      <c r="A138" s="104" t="s">
        <v>19</v>
      </c>
      <c r="B138" s="101">
        <v>750</v>
      </c>
      <c r="C138" s="102">
        <f>+C140+C141+C142+C143+C144+C145</f>
        <v>126606339863</v>
      </c>
      <c r="D138" s="102">
        <f>+D140+D141+D142+D143+D144+D145</f>
        <v>143717608956</v>
      </c>
      <c r="E138" s="102">
        <f>+E140+E141+E142+E143+E144+E145</f>
        <v>154296241364</v>
      </c>
      <c r="F138" s="102">
        <f t="shared" ref="F138:L138" si="113">+F147+F148</f>
        <v>149033506754</v>
      </c>
      <c r="G138" s="102">
        <f t="shared" si="113"/>
        <v>155961158363</v>
      </c>
      <c r="H138" s="102">
        <f t="shared" si="113"/>
        <v>162975051207</v>
      </c>
      <c r="I138" s="122">
        <f t="shared" si="113"/>
        <v>174214216585</v>
      </c>
      <c r="J138" s="122">
        <f t="shared" si="113"/>
        <v>181595288205</v>
      </c>
      <c r="K138" s="122">
        <f t="shared" si="113"/>
        <v>171897771393</v>
      </c>
      <c r="L138" s="122">
        <f t="shared" si="113"/>
        <v>167344140190</v>
      </c>
      <c r="M138" s="105" t="s">
        <v>19</v>
      </c>
      <c r="N138" s="101">
        <v>750</v>
      </c>
      <c r="O138" s="99">
        <f t="shared" si="91"/>
        <v>24536.155172169874</v>
      </c>
      <c r="P138" s="99">
        <f t="shared" si="92"/>
        <v>27181.211016857473</v>
      </c>
      <c r="Q138" s="99">
        <f t="shared" si="93"/>
        <v>28472.842532487604</v>
      </c>
      <c r="R138" s="99">
        <f t="shared" si="100"/>
        <v>26769.195395440311</v>
      </c>
      <c r="S138" s="99">
        <f t="shared" si="101"/>
        <v>27212.752971596245</v>
      </c>
      <c r="T138" s="99">
        <f t="shared" si="102"/>
        <v>27584.262716683857</v>
      </c>
      <c r="U138" s="99">
        <f t="shared" si="103"/>
        <v>28539.547487684518</v>
      </c>
      <c r="V138" s="99">
        <f t="shared" si="104"/>
        <v>28948.456415023236</v>
      </c>
      <c r="W138" s="99">
        <f t="shared" si="105"/>
        <v>26729.1190849784</v>
      </c>
      <c r="X138" s="99">
        <f t="shared" si="105"/>
        <v>25398.874212964001</v>
      </c>
      <c r="Y138" s="105" t="s">
        <v>19</v>
      </c>
      <c r="Z138" s="101">
        <v>750</v>
      </c>
      <c r="AA138" s="99">
        <f t="shared" si="95"/>
        <v>5898.1142240792969</v>
      </c>
      <c r="AB138" s="99">
        <f t="shared" si="96"/>
        <v>6613.433337434908</v>
      </c>
      <c r="AC138" s="99">
        <f t="shared" si="97"/>
        <v>6944.5957396311233</v>
      </c>
      <c r="AD138" s="99">
        <f t="shared" si="106"/>
        <v>6659.0038297115207</v>
      </c>
      <c r="AE138" s="99">
        <f t="shared" si="107"/>
        <v>6906.7900943137674</v>
      </c>
      <c r="AF138" s="99">
        <f t="shared" si="108"/>
        <v>7036.8017134397596</v>
      </c>
      <c r="AG138" s="99">
        <f t="shared" si="109"/>
        <v>7432.1738249178434</v>
      </c>
      <c r="AH138" s="135">
        <f t="shared" si="110"/>
        <v>7678.6356538523169</v>
      </c>
      <c r="AI138" s="99">
        <f t="shared" si="111"/>
        <v>7363.3936873218736</v>
      </c>
      <c r="AJ138" s="99">
        <f t="shared" si="111"/>
        <v>7016.2635947414365</v>
      </c>
    </row>
    <row r="139" spans="1:36" s="6" customFormat="1" ht="11.1" customHeight="1">
      <c r="A139" s="130" t="s">
        <v>327</v>
      </c>
      <c r="B139" s="107"/>
      <c r="C139" s="136"/>
      <c r="D139" s="136"/>
      <c r="E139" s="136"/>
      <c r="F139" s="136"/>
      <c r="G139" s="136"/>
      <c r="H139" s="136"/>
      <c r="I139" s="145"/>
      <c r="J139" s="145"/>
      <c r="K139" s="145"/>
      <c r="L139" s="145"/>
      <c r="M139" s="131" t="s">
        <v>327</v>
      </c>
      <c r="N139" s="107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31" t="s">
        <v>327</v>
      </c>
      <c r="Z139" s="107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</row>
    <row r="140" spans="1:36" s="6" customFormat="1" ht="11.1" customHeight="1">
      <c r="A140" s="106" t="s">
        <v>328</v>
      </c>
      <c r="B140" s="107">
        <v>751</v>
      </c>
      <c r="C140" s="108">
        <v>37128116266</v>
      </c>
      <c r="D140" s="108">
        <v>41866528081</v>
      </c>
      <c r="E140" s="108">
        <v>44742558316</v>
      </c>
      <c r="F140" s="116" t="s">
        <v>223</v>
      </c>
      <c r="G140" s="116" t="s">
        <v>223</v>
      </c>
      <c r="H140" s="116" t="s">
        <v>223</v>
      </c>
      <c r="I140" s="132" t="s">
        <v>223</v>
      </c>
      <c r="J140" s="132" t="s">
        <v>223</v>
      </c>
      <c r="K140" s="132" t="s">
        <v>223</v>
      </c>
      <c r="L140" s="132" t="s">
        <v>223</v>
      </c>
      <c r="M140" s="109" t="s">
        <v>328</v>
      </c>
      <c r="N140" s="107">
        <v>751</v>
      </c>
      <c r="O140" s="110">
        <f t="shared" ref="O140:O145" si="114">+C140/$C$349</f>
        <v>7195.3839194680768</v>
      </c>
      <c r="P140" s="110">
        <f t="shared" ref="P140:P145" si="115">+D140/$D$349</f>
        <v>7918.1872185283164</v>
      </c>
      <c r="Q140" s="110">
        <f t="shared" ref="Q140:Q145" si="116">+E140/$E$349</f>
        <v>8256.5058368903719</v>
      </c>
      <c r="R140" s="118" t="s">
        <v>223</v>
      </c>
      <c r="S140" s="118" t="s">
        <v>223</v>
      </c>
      <c r="T140" s="118" t="s">
        <v>223</v>
      </c>
      <c r="U140" s="118" t="s">
        <v>223</v>
      </c>
      <c r="V140" s="118" t="s">
        <v>223</v>
      </c>
      <c r="W140" s="118" t="s">
        <v>223</v>
      </c>
      <c r="X140" s="118" t="s">
        <v>223</v>
      </c>
      <c r="Y140" s="109" t="s">
        <v>328</v>
      </c>
      <c r="Z140" s="107">
        <v>751</v>
      </c>
      <c r="AA140" s="110">
        <f t="shared" ref="AA140:AA145" si="117">+O140/$O$350</f>
        <v>1729.6595960259799</v>
      </c>
      <c r="AB140" s="110">
        <f t="shared" ref="AB140:AB145" si="118">+P140/$P$350</f>
        <v>1926.5662332185684</v>
      </c>
      <c r="AC140" s="110">
        <f t="shared" ref="AC140:AC145" si="119">+Q140/$Q$350</f>
        <v>2013.7819114366762</v>
      </c>
      <c r="AD140" s="118" t="s">
        <v>223</v>
      </c>
      <c r="AE140" s="118" t="s">
        <v>223</v>
      </c>
      <c r="AF140" s="118" t="s">
        <v>223</v>
      </c>
      <c r="AG140" s="118" t="s">
        <v>223</v>
      </c>
      <c r="AH140" s="118" t="s">
        <v>223</v>
      </c>
      <c r="AI140" s="118" t="s">
        <v>223</v>
      </c>
      <c r="AJ140" s="118" t="s">
        <v>223</v>
      </c>
    </row>
    <row r="141" spans="1:36" s="6" customFormat="1" ht="11.1" customHeight="1">
      <c r="A141" s="106" t="s">
        <v>329</v>
      </c>
      <c r="B141" s="107">
        <v>752</v>
      </c>
      <c r="C141" s="108">
        <v>46989765769</v>
      </c>
      <c r="D141" s="108">
        <v>54194832036</v>
      </c>
      <c r="E141" s="108">
        <v>57969232955</v>
      </c>
      <c r="F141" s="116" t="s">
        <v>223</v>
      </c>
      <c r="G141" s="116" t="s">
        <v>223</v>
      </c>
      <c r="H141" s="116" t="s">
        <v>223</v>
      </c>
      <c r="I141" s="132" t="s">
        <v>223</v>
      </c>
      <c r="J141" s="132" t="s">
        <v>223</v>
      </c>
      <c r="K141" s="132" t="s">
        <v>223</v>
      </c>
      <c r="L141" s="132" t="s">
        <v>223</v>
      </c>
      <c r="M141" s="109" t="s">
        <v>329</v>
      </c>
      <c r="N141" s="107">
        <v>752</v>
      </c>
      <c r="O141" s="110">
        <f t="shared" si="114"/>
        <v>9106.5596372164218</v>
      </c>
      <c r="P141" s="110">
        <f t="shared" si="115"/>
        <v>10249.830736083677</v>
      </c>
      <c r="Q141" s="110">
        <f t="shared" si="116"/>
        <v>10697.271865249129</v>
      </c>
      <c r="R141" s="118" t="s">
        <v>223</v>
      </c>
      <c r="S141" s="118" t="s">
        <v>223</v>
      </c>
      <c r="T141" s="118" t="s">
        <v>223</v>
      </c>
      <c r="U141" s="118" t="s">
        <v>223</v>
      </c>
      <c r="V141" s="118" t="s">
        <v>223</v>
      </c>
      <c r="W141" s="118" t="s">
        <v>223</v>
      </c>
      <c r="X141" s="118" t="s">
        <v>223</v>
      </c>
      <c r="Y141" s="109" t="s">
        <v>329</v>
      </c>
      <c r="Z141" s="107">
        <v>752</v>
      </c>
      <c r="AA141" s="110">
        <f t="shared" si="117"/>
        <v>2189.0768358693322</v>
      </c>
      <c r="AB141" s="110">
        <f t="shared" si="118"/>
        <v>2493.8760915045441</v>
      </c>
      <c r="AC141" s="110">
        <f t="shared" si="119"/>
        <v>2609.0906988412512</v>
      </c>
      <c r="AD141" s="118" t="s">
        <v>223</v>
      </c>
      <c r="AE141" s="118" t="s">
        <v>223</v>
      </c>
      <c r="AF141" s="118" t="s">
        <v>223</v>
      </c>
      <c r="AG141" s="118" t="s">
        <v>223</v>
      </c>
      <c r="AH141" s="118" t="s">
        <v>223</v>
      </c>
      <c r="AI141" s="118" t="s">
        <v>223</v>
      </c>
      <c r="AJ141" s="118" t="s">
        <v>223</v>
      </c>
    </row>
    <row r="142" spans="1:36" s="6" customFormat="1" ht="11.1" customHeight="1">
      <c r="A142" s="106" t="s">
        <v>330</v>
      </c>
      <c r="B142" s="107">
        <v>753</v>
      </c>
      <c r="C142" s="108">
        <v>15077252765</v>
      </c>
      <c r="D142" s="108">
        <v>16775618179</v>
      </c>
      <c r="E142" s="108">
        <v>17139471858</v>
      </c>
      <c r="F142" s="116" t="s">
        <v>223</v>
      </c>
      <c r="G142" s="116" t="s">
        <v>223</v>
      </c>
      <c r="H142" s="116" t="s">
        <v>223</v>
      </c>
      <c r="I142" s="132" t="s">
        <v>223</v>
      </c>
      <c r="J142" s="132" t="s">
        <v>223</v>
      </c>
      <c r="K142" s="132" t="s">
        <v>223</v>
      </c>
      <c r="L142" s="132" t="s">
        <v>223</v>
      </c>
      <c r="M142" s="109" t="s">
        <v>330</v>
      </c>
      <c r="N142" s="107">
        <v>753</v>
      </c>
      <c r="O142" s="110">
        <f t="shared" si="114"/>
        <v>2921.9533067015041</v>
      </c>
      <c r="P142" s="110">
        <f t="shared" si="115"/>
        <v>3172.7609509648241</v>
      </c>
      <c r="Q142" s="110">
        <f t="shared" si="116"/>
        <v>3162.8086270201125</v>
      </c>
      <c r="R142" s="118" t="s">
        <v>223</v>
      </c>
      <c r="S142" s="118" t="s">
        <v>223</v>
      </c>
      <c r="T142" s="118" t="s">
        <v>223</v>
      </c>
      <c r="U142" s="118" t="s">
        <v>223</v>
      </c>
      <c r="V142" s="118" t="s">
        <v>223</v>
      </c>
      <c r="W142" s="118" t="s">
        <v>223</v>
      </c>
      <c r="X142" s="118" t="s">
        <v>223</v>
      </c>
      <c r="Y142" s="109" t="s">
        <v>330</v>
      </c>
      <c r="Z142" s="107">
        <v>753</v>
      </c>
      <c r="AA142" s="110">
        <f t="shared" si="117"/>
        <v>702.39262180324613</v>
      </c>
      <c r="AB142" s="110">
        <f t="shared" si="118"/>
        <v>771.96130193791339</v>
      </c>
      <c r="AC142" s="110">
        <f t="shared" si="119"/>
        <v>771.41673829758849</v>
      </c>
      <c r="AD142" s="118" t="s">
        <v>223</v>
      </c>
      <c r="AE142" s="118" t="s">
        <v>223</v>
      </c>
      <c r="AF142" s="118" t="s">
        <v>223</v>
      </c>
      <c r="AG142" s="118" t="s">
        <v>223</v>
      </c>
      <c r="AH142" s="118" t="s">
        <v>223</v>
      </c>
      <c r="AI142" s="118" t="s">
        <v>223</v>
      </c>
      <c r="AJ142" s="118" t="s">
        <v>223</v>
      </c>
    </row>
    <row r="143" spans="1:36" s="6" customFormat="1" ht="11.1" customHeight="1">
      <c r="A143" s="106" t="s">
        <v>331</v>
      </c>
      <c r="B143" s="107">
        <v>754</v>
      </c>
      <c r="C143" s="108">
        <v>593268329</v>
      </c>
      <c r="D143" s="108">
        <v>775518583</v>
      </c>
      <c r="E143" s="108">
        <v>835465641</v>
      </c>
      <c r="F143" s="116" t="s">
        <v>223</v>
      </c>
      <c r="G143" s="116" t="s">
        <v>223</v>
      </c>
      <c r="H143" s="116" t="s">
        <v>223</v>
      </c>
      <c r="I143" s="132" t="s">
        <v>223</v>
      </c>
      <c r="J143" s="132" t="s">
        <v>223</v>
      </c>
      <c r="K143" s="132" t="s">
        <v>223</v>
      </c>
      <c r="L143" s="132" t="s">
        <v>223</v>
      </c>
      <c r="M143" s="109" t="s">
        <v>331</v>
      </c>
      <c r="N143" s="107">
        <v>754</v>
      </c>
      <c r="O143" s="110">
        <f t="shared" si="114"/>
        <v>114.9746829015787</v>
      </c>
      <c r="P143" s="110">
        <f t="shared" si="115"/>
        <v>146.67328802047439</v>
      </c>
      <c r="Q143" s="110">
        <f t="shared" si="116"/>
        <v>154.17149132867337</v>
      </c>
      <c r="R143" s="118" t="s">
        <v>223</v>
      </c>
      <c r="S143" s="118" t="s">
        <v>223</v>
      </c>
      <c r="T143" s="118" t="s">
        <v>223</v>
      </c>
      <c r="U143" s="118" t="s">
        <v>223</v>
      </c>
      <c r="V143" s="118" t="s">
        <v>223</v>
      </c>
      <c r="W143" s="118" t="s">
        <v>223</v>
      </c>
      <c r="X143" s="118" t="s">
        <v>223</v>
      </c>
      <c r="Y143" s="109" t="s">
        <v>331</v>
      </c>
      <c r="Z143" s="107">
        <v>754</v>
      </c>
      <c r="AA143" s="110">
        <f t="shared" si="117"/>
        <v>27.638144928264111</v>
      </c>
      <c r="AB143" s="110">
        <f t="shared" si="118"/>
        <v>35.686931391842911</v>
      </c>
      <c r="AC143" s="110">
        <f t="shared" si="119"/>
        <v>37.60280276309107</v>
      </c>
      <c r="AD143" s="118" t="s">
        <v>223</v>
      </c>
      <c r="AE143" s="118" t="s">
        <v>223</v>
      </c>
      <c r="AF143" s="118" t="s">
        <v>223</v>
      </c>
      <c r="AG143" s="118" t="s">
        <v>223</v>
      </c>
      <c r="AH143" s="118" t="s">
        <v>223</v>
      </c>
      <c r="AI143" s="118" t="s">
        <v>223</v>
      </c>
      <c r="AJ143" s="118" t="s">
        <v>223</v>
      </c>
    </row>
    <row r="144" spans="1:36" s="6" customFormat="1" ht="11.1" customHeight="1">
      <c r="A144" s="106" t="s">
        <v>332</v>
      </c>
      <c r="B144" s="107">
        <v>755</v>
      </c>
      <c r="C144" s="108">
        <v>6213468962</v>
      </c>
      <c r="D144" s="108">
        <v>6934684649</v>
      </c>
      <c r="E144" s="108">
        <v>7367718071</v>
      </c>
      <c r="F144" s="116" t="s">
        <v>223</v>
      </c>
      <c r="G144" s="116" t="s">
        <v>223</v>
      </c>
      <c r="H144" s="116" t="s">
        <v>223</v>
      </c>
      <c r="I144" s="132" t="s">
        <v>223</v>
      </c>
      <c r="J144" s="132" t="s">
        <v>223</v>
      </c>
      <c r="K144" s="132" t="s">
        <v>223</v>
      </c>
      <c r="L144" s="132" t="s">
        <v>223</v>
      </c>
      <c r="M144" s="109" t="s">
        <v>332</v>
      </c>
      <c r="N144" s="107">
        <v>755</v>
      </c>
      <c r="O144" s="110">
        <f t="shared" si="114"/>
        <v>1204.1627518342571</v>
      </c>
      <c r="P144" s="110">
        <f t="shared" si="115"/>
        <v>1311.5520648380636</v>
      </c>
      <c r="Q144" s="110">
        <f t="shared" si="116"/>
        <v>1359.5916180774293</v>
      </c>
      <c r="R144" s="118" t="s">
        <v>223</v>
      </c>
      <c r="S144" s="118" t="s">
        <v>223</v>
      </c>
      <c r="T144" s="118" t="s">
        <v>223</v>
      </c>
      <c r="U144" s="118" t="s">
        <v>223</v>
      </c>
      <c r="V144" s="118" t="s">
        <v>223</v>
      </c>
      <c r="W144" s="118" t="s">
        <v>223</v>
      </c>
      <c r="X144" s="118" t="s">
        <v>223</v>
      </c>
      <c r="Y144" s="109" t="s">
        <v>332</v>
      </c>
      <c r="Z144" s="107">
        <v>755</v>
      </c>
      <c r="AA144" s="110">
        <f t="shared" si="117"/>
        <v>289.46219996015793</v>
      </c>
      <c r="AB144" s="110">
        <f t="shared" si="118"/>
        <v>319.11242453480867</v>
      </c>
      <c r="AC144" s="110">
        <f t="shared" si="119"/>
        <v>331.6077117262023</v>
      </c>
      <c r="AD144" s="118" t="s">
        <v>223</v>
      </c>
      <c r="AE144" s="118" t="s">
        <v>223</v>
      </c>
      <c r="AF144" s="118" t="s">
        <v>223</v>
      </c>
      <c r="AG144" s="118" t="s">
        <v>223</v>
      </c>
      <c r="AH144" s="118" t="s">
        <v>223</v>
      </c>
      <c r="AI144" s="118" t="s">
        <v>223</v>
      </c>
      <c r="AJ144" s="118" t="s">
        <v>223</v>
      </c>
    </row>
    <row r="145" spans="1:36" s="6" customFormat="1" ht="11.1" customHeight="1">
      <c r="A145" s="106" t="s">
        <v>333</v>
      </c>
      <c r="B145" s="107">
        <v>756</v>
      </c>
      <c r="C145" s="108">
        <v>20604467772</v>
      </c>
      <c r="D145" s="108">
        <v>23170427428</v>
      </c>
      <c r="E145" s="108">
        <v>26241794523</v>
      </c>
      <c r="F145" s="116" t="s">
        <v>223</v>
      </c>
      <c r="G145" s="116" t="s">
        <v>223</v>
      </c>
      <c r="H145" s="116" t="s">
        <v>223</v>
      </c>
      <c r="I145" s="132" t="s">
        <v>223</v>
      </c>
      <c r="J145" s="132" t="s">
        <v>223</v>
      </c>
      <c r="K145" s="132" t="s">
        <v>223</v>
      </c>
      <c r="L145" s="132" t="s">
        <v>223</v>
      </c>
      <c r="M145" s="109" t="s">
        <v>333</v>
      </c>
      <c r="N145" s="107">
        <v>756</v>
      </c>
      <c r="O145" s="110">
        <f t="shared" si="114"/>
        <v>3993.1208740480361</v>
      </c>
      <c r="P145" s="110">
        <f t="shared" si="115"/>
        <v>4382.2067584221168</v>
      </c>
      <c r="Q145" s="110">
        <f t="shared" si="116"/>
        <v>4842.4930939218875</v>
      </c>
      <c r="R145" s="118" t="s">
        <v>223</v>
      </c>
      <c r="S145" s="118" t="s">
        <v>223</v>
      </c>
      <c r="T145" s="118" t="s">
        <v>223</v>
      </c>
      <c r="U145" s="118" t="s">
        <v>223</v>
      </c>
      <c r="V145" s="118" t="s">
        <v>223</v>
      </c>
      <c r="W145" s="118" t="s">
        <v>223</v>
      </c>
      <c r="X145" s="118" t="s">
        <v>223</v>
      </c>
      <c r="Y145" s="109" t="s">
        <v>333</v>
      </c>
      <c r="Z145" s="107">
        <v>756</v>
      </c>
      <c r="AA145" s="110">
        <f t="shared" si="117"/>
        <v>959.88482549231628</v>
      </c>
      <c r="AB145" s="110">
        <f t="shared" si="118"/>
        <v>1066.2303548472303</v>
      </c>
      <c r="AC145" s="110">
        <f t="shared" si="119"/>
        <v>1181.095876566314</v>
      </c>
      <c r="AD145" s="118" t="s">
        <v>223</v>
      </c>
      <c r="AE145" s="118" t="s">
        <v>223</v>
      </c>
      <c r="AF145" s="118" t="s">
        <v>223</v>
      </c>
      <c r="AG145" s="118" t="s">
        <v>223</v>
      </c>
      <c r="AH145" s="118" t="s">
        <v>223</v>
      </c>
      <c r="AI145" s="118" t="s">
        <v>223</v>
      </c>
      <c r="AJ145" s="118" t="s">
        <v>223</v>
      </c>
    </row>
    <row r="146" spans="1:36" s="6" customFormat="1" ht="11.1" customHeight="1">
      <c r="A146" s="130" t="s">
        <v>334</v>
      </c>
      <c r="B146" s="107"/>
      <c r="C146" s="108"/>
      <c r="D146" s="108"/>
      <c r="E146" s="108"/>
      <c r="F146" s="108"/>
      <c r="G146" s="108"/>
      <c r="H146" s="108"/>
      <c r="I146" s="117"/>
      <c r="J146" s="117"/>
      <c r="K146" s="117"/>
      <c r="L146" s="117"/>
      <c r="M146" s="131" t="s">
        <v>334</v>
      </c>
      <c r="N146" s="107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31" t="s">
        <v>334</v>
      </c>
      <c r="Z146" s="107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</row>
    <row r="147" spans="1:36" s="6" customFormat="1" ht="11.1" customHeight="1">
      <c r="A147" s="106" t="s">
        <v>335</v>
      </c>
      <c r="B147" s="107">
        <v>751</v>
      </c>
      <c r="C147" s="116" t="s">
        <v>223</v>
      </c>
      <c r="D147" s="116" t="s">
        <v>223</v>
      </c>
      <c r="E147" s="116" t="s">
        <v>223</v>
      </c>
      <c r="F147" s="108">
        <v>117720479378</v>
      </c>
      <c r="G147" s="108">
        <v>121193345044</v>
      </c>
      <c r="H147" s="108">
        <v>125451339141</v>
      </c>
      <c r="I147" s="117">
        <v>133586734193</v>
      </c>
      <c r="J147" s="117">
        <v>138134487322</v>
      </c>
      <c r="K147" s="117">
        <v>129440149933</v>
      </c>
      <c r="L147" s="117">
        <v>124722024020</v>
      </c>
      <c r="M147" s="109" t="s">
        <v>335</v>
      </c>
      <c r="N147" s="107">
        <v>751</v>
      </c>
      <c r="O147" s="118" t="s">
        <v>223</v>
      </c>
      <c r="P147" s="118" t="s">
        <v>223</v>
      </c>
      <c r="Q147" s="118" t="s">
        <v>223</v>
      </c>
      <c r="R147" s="110">
        <f>+F147/$F$349</f>
        <v>21144.792088373808</v>
      </c>
      <c r="S147" s="110">
        <f>+G147/$G$349</f>
        <v>21146.319988260704</v>
      </c>
      <c r="T147" s="110">
        <f>+H147/$H$349</f>
        <v>21233.205152547398</v>
      </c>
      <c r="U147" s="110">
        <f>+I147/$I$349</f>
        <v>21884.0059035347</v>
      </c>
      <c r="V147" s="110">
        <f>+J147/$J$349</f>
        <v>22020.286017213937</v>
      </c>
      <c r="W147" s="110">
        <f t="shared" ref="W147:X149" si="120">+K147/K$349</f>
        <v>20127.202080046896</v>
      </c>
      <c r="X147" s="110">
        <f t="shared" si="120"/>
        <v>18929.847176444804</v>
      </c>
      <c r="Y147" s="109" t="s">
        <v>335</v>
      </c>
      <c r="Z147" s="107">
        <v>751</v>
      </c>
      <c r="AA147" s="118" t="s">
        <v>223</v>
      </c>
      <c r="AB147" s="118" t="s">
        <v>223</v>
      </c>
      <c r="AC147" s="118" t="s">
        <v>223</v>
      </c>
      <c r="AD147" s="110">
        <f>+R147/$R$350</f>
        <v>5259.8985294462218</v>
      </c>
      <c r="AE147" s="110">
        <f>+S147/$S$350</f>
        <v>5367.0862914367272</v>
      </c>
      <c r="AF147" s="110">
        <f>+T147/$T$350</f>
        <v>5416.6339674865812</v>
      </c>
      <c r="AG147" s="110">
        <f>+U147/$U$350</f>
        <v>5698.9598707121613</v>
      </c>
      <c r="AH147" s="111">
        <f>+V147/$V$350</f>
        <v>5840.9246730010445</v>
      </c>
      <c r="AI147" s="111">
        <f t="shared" ref="AI147:AJ149" si="121">+W147/W$350</f>
        <v>5544.6837686079607</v>
      </c>
      <c r="AJ147" s="111">
        <f t="shared" si="121"/>
        <v>5229.2395515040889</v>
      </c>
    </row>
    <row r="148" spans="1:36" s="6" customFormat="1" ht="11.1" customHeight="1">
      <c r="A148" s="106" t="s">
        <v>336</v>
      </c>
      <c r="B148" s="107">
        <v>756</v>
      </c>
      <c r="C148" s="116" t="s">
        <v>223</v>
      </c>
      <c r="D148" s="116" t="s">
        <v>223</v>
      </c>
      <c r="E148" s="116" t="s">
        <v>223</v>
      </c>
      <c r="F148" s="108">
        <v>31313027376</v>
      </c>
      <c r="G148" s="108">
        <v>34767813319</v>
      </c>
      <c r="H148" s="108">
        <v>37523712066</v>
      </c>
      <c r="I148" s="117">
        <v>40627482392</v>
      </c>
      <c r="J148" s="117">
        <v>43460800883</v>
      </c>
      <c r="K148" s="117">
        <v>42457621460</v>
      </c>
      <c r="L148" s="117">
        <v>42622116170</v>
      </c>
      <c r="M148" s="109" t="s">
        <v>336</v>
      </c>
      <c r="N148" s="107">
        <v>756</v>
      </c>
      <c r="O148" s="118" t="s">
        <v>223</v>
      </c>
      <c r="P148" s="118" t="s">
        <v>223</v>
      </c>
      <c r="Q148" s="118" t="s">
        <v>223</v>
      </c>
      <c r="R148" s="110">
        <f>+F148/$F$349</f>
        <v>5624.4033070665027</v>
      </c>
      <c r="S148" s="110">
        <f>+G148/$G$349</f>
        <v>6066.4329833355405</v>
      </c>
      <c r="T148" s="110">
        <f>+H148/$H$349</f>
        <v>6351.0575641364585</v>
      </c>
      <c r="U148" s="110">
        <f>+I148/$I$349</f>
        <v>6655.5415841498198</v>
      </c>
      <c r="V148" s="110">
        <f>+J148/$J$349</f>
        <v>6928.1703978092974</v>
      </c>
      <c r="W148" s="110">
        <f t="shared" si="120"/>
        <v>6601.9170049315007</v>
      </c>
      <c r="X148" s="110">
        <f t="shared" si="120"/>
        <v>6469.0270365191991</v>
      </c>
      <c r="Y148" s="109" t="s">
        <v>336</v>
      </c>
      <c r="Z148" s="107">
        <v>756</v>
      </c>
      <c r="AA148" s="118" t="s">
        <v>223</v>
      </c>
      <c r="AB148" s="118" t="s">
        <v>223</v>
      </c>
      <c r="AC148" s="118" t="s">
        <v>223</v>
      </c>
      <c r="AD148" s="110">
        <f>+R148/$R$350</f>
        <v>1399.1053002652993</v>
      </c>
      <c r="AE148" s="110">
        <f>+S148/$S$350</f>
        <v>1539.7038028770407</v>
      </c>
      <c r="AF148" s="110">
        <f>+T148/$T$350</f>
        <v>1620.1677459531782</v>
      </c>
      <c r="AG148" s="110">
        <f>+U148/$U$350</f>
        <v>1733.2139542056823</v>
      </c>
      <c r="AH148" s="111">
        <f>+V148/$V$350</f>
        <v>1837.7109808512726</v>
      </c>
      <c r="AI148" s="111">
        <f t="shared" si="121"/>
        <v>1818.7099187139122</v>
      </c>
      <c r="AJ148" s="111">
        <f t="shared" si="121"/>
        <v>1787.0240432373478</v>
      </c>
    </row>
    <row r="149" spans="1:36" s="7" customFormat="1" ht="11.1" customHeight="1">
      <c r="A149" s="104" t="s">
        <v>20</v>
      </c>
      <c r="B149" s="101">
        <v>760</v>
      </c>
      <c r="C149" s="102">
        <f>+C151+C152+C153+C154+C155</f>
        <v>471334088099</v>
      </c>
      <c r="D149" s="102">
        <f>+D151+D152+D153+D154+D155</f>
        <v>542260633274</v>
      </c>
      <c r="E149" s="102">
        <f t="shared" ref="E149:L149" si="122">+E151+E152+E153+E154+E155+E156</f>
        <v>614732025230</v>
      </c>
      <c r="F149" s="102">
        <f t="shared" si="122"/>
        <v>692388617705</v>
      </c>
      <c r="G149" s="102">
        <f t="shared" si="122"/>
        <v>749191975934</v>
      </c>
      <c r="H149" s="102">
        <f t="shared" si="122"/>
        <v>814349665627</v>
      </c>
      <c r="I149" s="122">
        <f t="shared" si="122"/>
        <v>863598132273</v>
      </c>
      <c r="J149" s="122">
        <f t="shared" si="122"/>
        <v>909354707875</v>
      </c>
      <c r="K149" s="122">
        <f t="shared" si="122"/>
        <v>934858884460</v>
      </c>
      <c r="L149" s="122">
        <f t="shared" si="122"/>
        <v>976461611921</v>
      </c>
      <c r="M149" s="105" t="s">
        <v>20</v>
      </c>
      <c r="N149" s="101">
        <v>760</v>
      </c>
      <c r="O149" s="99">
        <f>+C149/$C$349</f>
        <v>91343.974843948366</v>
      </c>
      <c r="P149" s="99">
        <f>+D149/$D$349</f>
        <v>102557.3748841583</v>
      </c>
      <c r="Q149" s="99">
        <f>+E149/$E$349</f>
        <v>113438.72021327657</v>
      </c>
      <c r="R149" s="99">
        <f>+F149/$F$349</f>
        <v>124365.89999534788</v>
      </c>
      <c r="S149" s="99">
        <f>+G149/$G$349</f>
        <v>130722.13866187044</v>
      </c>
      <c r="T149" s="99">
        <f>+H149/$H$349</f>
        <v>137832.35503554175</v>
      </c>
      <c r="U149" s="99">
        <f>+I149/$I$349</f>
        <v>141473.52833432908</v>
      </c>
      <c r="V149" s="99">
        <f>+J149/$J$349</f>
        <v>144961.99426164854</v>
      </c>
      <c r="W149" s="99">
        <f t="shared" si="120"/>
        <v>145365.20309651297</v>
      </c>
      <c r="X149" s="99">
        <f t="shared" si="120"/>
        <v>148203.72931380113</v>
      </c>
      <c r="Y149" s="105" t="s">
        <v>20</v>
      </c>
      <c r="Z149" s="101">
        <v>760</v>
      </c>
      <c r="AA149" s="99">
        <f>+O149/$O$350</f>
        <v>21957.686260564511</v>
      </c>
      <c r="AB149" s="99">
        <f>+P149/$P$350</f>
        <v>24953.132575220996</v>
      </c>
      <c r="AC149" s="99">
        <f>+Q149/$Q$350</f>
        <v>27667.980539823555</v>
      </c>
      <c r="AD149" s="99">
        <f>+R149/$R$350</f>
        <v>30936.791043618879</v>
      </c>
      <c r="AE149" s="99">
        <f>+S149/$S$350</f>
        <v>33178.207782200618</v>
      </c>
      <c r="AF149" s="99">
        <f>+T149/$T$350</f>
        <v>35161.315060087181</v>
      </c>
      <c r="AG149" s="99">
        <f>+U149/$U$350</f>
        <v>36842.064670398198</v>
      </c>
      <c r="AH149" s="135">
        <f>+V149/$V$350</f>
        <v>38451.457363832502</v>
      </c>
      <c r="AI149" s="99">
        <f t="shared" si="121"/>
        <v>40045.510494907154</v>
      </c>
      <c r="AJ149" s="99">
        <f t="shared" si="121"/>
        <v>40940.256716519645</v>
      </c>
    </row>
    <row r="150" spans="1:36" s="6" customFormat="1" ht="11.1" customHeight="1">
      <c r="A150" s="106" t="s">
        <v>337</v>
      </c>
      <c r="B150" s="107"/>
      <c r="C150" s="108"/>
      <c r="D150" s="108"/>
      <c r="E150" s="108"/>
      <c r="F150" s="108"/>
      <c r="G150" s="108"/>
      <c r="H150" s="108"/>
      <c r="I150" s="117"/>
      <c r="J150" s="117"/>
      <c r="K150" s="117"/>
      <c r="L150" s="117"/>
      <c r="M150" s="109" t="s">
        <v>337</v>
      </c>
      <c r="N150" s="107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09" t="s">
        <v>337</v>
      </c>
      <c r="Z150" s="107"/>
      <c r="AA150" s="110"/>
      <c r="AB150" s="110"/>
      <c r="AC150" s="110"/>
      <c r="AD150" s="110"/>
      <c r="AE150" s="110"/>
      <c r="AF150" s="110"/>
      <c r="AG150" s="110"/>
      <c r="AH150" s="111"/>
      <c r="AI150" s="111"/>
      <c r="AJ150" s="111"/>
    </row>
    <row r="151" spans="1:36" s="6" customFormat="1" ht="11.1" customHeight="1">
      <c r="A151" s="106" t="s">
        <v>338</v>
      </c>
      <c r="B151" s="107">
        <v>761</v>
      </c>
      <c r="C151" s="108">
        <v>60948612727</v>
      </c>
      <c r="D151" s="108">
        <v>63289083406</v>
      </c>
      <c r="E151" s="108">
        <v>70574623863</v>
      </c>
      <c r="F151" s="108">
        <v>75081085693</v>
      </c>
      <c r="G151" s="108">
        <v>76961167123</v>
      </c>
      <c r="H151" s="108">
        <v>83659659594</v>
      </c>
      <c r="I151" s="117">
        <v>88458922704</v>
      </c>
      <c r="J151" s="117">
        <v>92616230756</v>
      </c>
      <c r="K151" s="117">
        <v>89918701365</v>
      </c>
      <c r="L151" s="117">
        <v>97134066615</v>
      </c>
      <c r="M151" s="109" t="s">
        <v>338</v>
      </c>
      <c r="N151" s="107">
        <v>761</v>
      </c>
      <c r="O151" s="110">
        <f>+C151/$C$349</f>
        <v>11811.76725443901</v>
      </c>
      <c r="P151" s="110">
        <f>+D151/$D$349</f>
        <v>11969.820146734077</v>
      </c>
      <c r="Q151" s="110">
        <f t="shared" ref="Q151:Q157" si="123">+E151/$E$349</f>
        <v>13023.39016347279</v>
      </c>
      <c r="R151" s="110">
        <f t="shared" ref="R151:R157" si="124">+F151/$F$349</f>
        <v>13485.962299305362</v>
      </c>
      <c r="S151" s="110">
        <f t="shared" ref="S151:S157" si="125">+G151/$G$349</f>
        <v>13428.505220828036</v>
      </c>
      <c r="T151" s="110">
        <f t="shared" ref="T151:T157" si="126">+H151/$H$349</f>
        <v>14159.774836322424</v>
      </c>
      <c r="U151" s="110">
        <f t="shared" ref="U151:U157" si="127">+I151/$I$349</f>
        <v>14491.226231175388</v>
      </c>
      <c r="V151" s="110">
        <f t="shared" ref="V151:V157" si="128">+J151/$J$349</f>
        <v>14764.132626267006</v>
      </c>
      <c r="W151" s="110">
        <f t="shared" ref="W151:X157" si="129">+K151/K$349</f>
        <v>13981.843145929044</v>
      </c>
      <c r="X151" s="110">
        <f t="shared" si="129"/>
        <v>14742.64911186581</v>
      </c>
      <c r="Y151" s="109" t="s">
        <v>338</v>
      </c>
      <c r="Z151" s="107">
        <v>761</v>
      </c>
      <c r="AA151" s="110">
        <f>+O151/$O$350</f>
        <v>2839.3671284709158</v>
      </c>
      <c r="AB151" s="110">
        <f>+P151/$P$350</f>
        <v>2912.3649992053711</v>
      </c>
      <c r="AC151" s="110">
        <f t="shared" ref="AC151:AC157" si="130">+Q151/$Q$350</f>
        <v>3176.4366252372661</v>
      </c>
      <c r="AD151" s="110">
        <f t="shared" ref="AD151:AD157" si="131">+R151/$R$350</f>
        <v>3354.7169898769562</v>
      </c>
      <c r="AE151" s="110">
        <f t="shared" ref="AE151:AE157" si="132">+S151/$S$350</f>
        <v>3408.2500560477247</v>
      </c>
      <c r="AF151" s="110">
        <f t="shared" ref="AF151:AF157" si="133">+T151/$T$350</f>
        <v>3612.1874582455162</v>
      </c>
      <c r="AG151" s="110">
        <f t="shared" ref="AG151:AG157" si="134">+U151/$U$350</f>
        <v>3773.7568310352572</v>
      </c>
      <c r="AH151" s="111">
        <f t="shared" ref="AH151:AH157" si="135">+V151/$V$350</f>
        <v>3916.2155507339539</v>
      </c>
      <c r="AI151" s="111">
        <f t="shared" ref="AI151:AJ157" si="136">+W151/W$350</f>
        <v>3851.747423120949</v>
      </c>
      <c r="AJ151" s="111">
        <f t="shared" si="136"/>
        <v>4072.5550032778483</v>
      </c>
    </row>
    <row r="152" spans="1:36" s="6" customFormat="1" ht="11.1" customHeight="1">
      <c r="A152" s="106" t="s">
        <v>339</v>
      </c>
      <c r="B152" s="107">
        <v>762</v>
      </c>
      <c r="C152" s="108">
        <v>346066444475</v>
      </c>
      <c r="D152" s="108">
        <v>411571005525</v>
      </c>
      <c r="E152" s="108">
        <v>461052342376</v>
      </c>
      <c r="F152" s="108">
        <v>515930268243</v>
      </c>
      <c r="G152" s="108">
        <v>559522649460</v>
      </c>
      <c r="H152" s="108">
        <v>615439359176</v>
      </c>
      <c r="I152" s="117">
        <v>657865698384</v>
      </c>
      <c r="J152" s="117">
        <v>709316968786</v>
      </c>
      <c r="K152" s="117">
        <v>731594562925</v>
      </c>
      <c r="L152" s="117">
        <v>754626844860</v>
      </c>
      <c r="M152" s="109" t="s">
        <v>339</v>
      </c>
      <c r="N152" s="107">
        <v>762</v>
      </c>
      <c r="O152" s="110">
        <f>+C152/$C$349</f>
        <v>67067.257379906281</v>
      </c>
      <c r="P152" s="110">
        <f>+D152/$D$349</f>
        <v>77840.136854908327</v>
      </c>
      <c r="Q152" s="110">
        <f t="shared" si="123"/>
        <v>85079.653448831683</v>
      </c>
      <c r="R152" s="110">
        <f t="shared" si="124"/>
        <v>92670.691724484408</v>
      </c>
      <c r="S152" s="110">
        <f t="shared" si="125"/>
        <v>97627.844019528973</v>
      </c>
      <c r="T152" s="110">
        <f t="shared" si="126"/>
        <v>104165.88823853782</v>
      </c>
      <c r="U152" s="110">
        <f t="shared" si="127"/>
        <v>107770.7072797265</v>
      </c>
      <c r="V152" s="110">
        <f t="shared" si="128"/>
        <v>113073.59105131534</v>
      </c>
      <c r="W152" s="110">
        <f t="shared" si="129"/>
        <v>113758.76508391637</v>
      </c>
      <c r="X152" s="110">
        <f t="shared" si="129"/>
        <v>114534.46943862805</v>
      </c>
      <c r="Y152" s="109" t="s">
        <v>339</v>
      </c>
      <c r="Z152" s="107">
        <v>762</v>
      </c>
      <c r="AA152" s="110">
        <f>+O152/$O$350</f>
        <v>16121.936870169779</v>
      </c>
      <c r="AB152" s="110">
        <f>+P152/$P$350</f>
        <v>18939.206047422947</v>
      </c>
      <c r="AC152" s="110">
        <f t="shared" si="130"/>
        <v>20751.134987519923</v>
      </c>
      <c r="AD152" s="110">
        <f t="shared" si="131"/>
        <v>23052.410876737416</v>
      </c>
      <c r="AE152" s="110">
        <f t="shared" si="132"/>
        <v>24778.640614093649</v>
      </c>
      <c r="AF152" s="110">
        <f t="shared" si="133"/>
        <v>26572.930673096384</v>
      </c>
      <c r="AG152" s="110">
        <f t="shared" si="134"/>
        <v>28065.288354095443</v>
      </c>
      <c r="AH152" s="111">
        <f t="shared" si="135"/>
        <v>29992.994973823697</v>
      </c>
      <c r="AI152" s="111">
        <f t="shared" si="136"/>
        <v>31338.502777938396</v>
      </c>
      <c r="AJ152" s="111">
        <f t="shared" si="136"/>
        <v>31639.356198516034</v>
      </c>
    </row>
    <row r="153" spans="1:36" s="6" customFormat="1" ht="11.1" customHeight="1">
      <c r="A153" s="106" t="s">
        <v>340</v>
      </c>
      <c r="B153" s="107">
        <v>763</v>
      </c>
      <c r="C153" s="108">
        <v>26023654654</v>
      </c>
      <c r="D153" s="108">
        <v>26686540285</v>
      </c>
      <c r="E153" s="108">
        <v>30982786170</v>
      </c>
      <c r="F153" s="108">
        <v>34044946550</v>
      </c>
      <c r="G153" s="108">
        <v>32865792880</v>
      </c>
      <c r="H153" s="108">
        <v>33486438794</v>
      </c>
      <c r="I153" s="117">
        <v>33254110880</v>
      </c>
      <c r="J153" s="117">
        <v>38345828680</v>
      </c>
      <c r="K153" s="117">
        <v>39150164530</v>
      </c>
      <c r="L153" s="117">
        <v>39491532940</v>
      </c>
      <c r="M153" s="109" t="s">
        <v>340</v>
      </c>
      <c r="N153" s="107">
        <v>763</v>
      </c>
      <c r="O153" s="110">
        <f>+C153/$C$349</f>
        <v>5043.352721739243</v>
      </c>
      <c r="P153" s="110">
        <f>+D153/$D$349</f>
        <v>5047.2067275940408</v>
      </c>
      <c r="Q153" s="110">
        <f t="shared" si="123"/>
        <v>5717.3654007230398</v>
      </c>
      <c r="R153" s="110">
        <f t="shared" si="124"/>
        <v>6115.1069063186424</v>
      </c>
      <c r="S153" s="110">
        <f t="shared" si="125"/>
        <v>5734.5605293430899</v>
      </c>
      <c r="T153" s="110">
        <f t="shared" si="126"/>
        <v>5667.7308477518427</v>
      </c>
      <c r="U153" s="110">
        <f t="shared" si="127"/>
        <v>5447.6454058927884</v>
      </c>
      <c r="V153" s="110">
        <f t="shared" si="128"/>
        <v>6112.7827776445802</v>
      </c>
      <c r="W153" s="110">
        <f t="shared" si="129"/>
        <v>6087.6263923540355</v>
      </c>
      <c r="X153" s="110">
        <f t="shared" si="129"/>
        <v>5993.8787009891566</v>
      </c>
      <c r="Y153" s="109" t="s">
        <v>340</v>
      </c>
      <c r="Z153" s="107">
        <v>763</v>
      </c>
      <c r="AA153" s="110">
        <f>+O153/$O$350</f>
        <v>1212.3444042642411</v>
      </c>
      <c r="AB153" s="110">
        <f>+P153/$P$350</f>
        <v>1228.0308339644866</v>
      </c>
      <c r="AC153" s="110">
        <f t="shared" si="130"/>
        <v>1394.4793660300097</v>
      </c>
      <c r="AD153" s="110">
        <f t="shared" si="131"/>
        <v>1521.1708722185679</v>
      </c>
      <c r="AE153" s="110">
        <f t="shared" si="132"/>
        <v>1455.4722155693121</v>
      </c>
      <c r="AF153" s="110">
        <f t="shared" si="133"/>
        <v>1445.8497060591435</v>
      </c>
      <c r="AG153" s="110">
        <f t="shared" si="134"/>
        <v>1418.6576577845804</v>
      </c>
      <c r="AH153" s="111">
        <f t="shared" si="135"/>
        <v>1621.4277924786684</v>
      </c>
      <c r="AI153" s="111">
        <f t="shared" si="136"/>
        <v>1677.0320640093762</v>
      </c>
      <c r="AJ153" s="111">
        <f t="shared" si="136"/>
        <v>1655.7675969583306</v>
      </c>
    </row>
    <row r="154" spans="1:36" s="6" customFormat="1" ht="11.1" customHeight="1">
      <c r="A154" s="106" t="s">
        <v>341</v>
      </c>
      <c r="B154" s="107">
        <v>764</v>
      </c>
      <c r="C154" s="108">
        <v>27436812388</v>
      </c>
      <c r="D154" s="108">
        <v>28195993631</v>
      </c>
      <c r="E154" s="108">
        <v>37790019653</v>
      </c>
      <c r="F154" s="108">
        <v>51080305839</v>
      </c>
      <c r="G154" s="108">
        <v>61543148677</v>
      </c>
      <c r="H154" s="108">
        <v>61178940310</v>
      </c>
      <c r="I154" s="117">
        <v>61072999427</v>
      </c>
      <c r="J154" s="117">
        <v>44948526452</v>
      </c>
      <c r="K154" s="117">
        <v>50416749015</v>
      </c>
      <c r="L154" s="117">
        <v>59769150272</v>
      </c>
      <c r="M154" s="109" t="s">
        <v>341</v>
      </c>
      <c r="N154" s="107">
        <v>764</v>
      </c>
      <c r="O154" s="110">
        <f>+C154/$C$349</f>
        <v>5317.2209773234099</v>
      </c>
      <c r="P154" s="110">
        <f>+D154/$D$349</f>
        <v>5332.6885847983922</v>
      </c>
      <c r="Q154" s="110">
        <f t="shared" si="123"/>
        <v>6973.5287740491121</v>
      </c>
      <c r="R154" s="110">
        <f t="shared" si="124"/>
        <v>9174.9749277528936</v>
      </c>
      <c r="S154" s="110">
        <f t="shared" si="125"/>
        <v>10738.30509865422</v>
      </c>
      <c r="T154" s="110">
        <f t="shared" si="126"/>
        <v>10354.811670504794</v>
      </c>
      <c r="U154" s="110">
        <f t="shared" si="127"/>
        <v>10004.899723621462</v>
      </c>
      <c r="V154" s="110">
        <f t="shared" si="128"/>
        <v>7165.3316106216807</v>
      </c>
      <c r="W154" s="110">
        <f t="shared" si="129"/>
        <v>7839.5157620657728</v>
      </c>
      <c r="X154" s="110">
        <f t="shared" si="129"/>
        <v>9071.5404067969066</v>
      </c>
      <c r="Y154" s="109" t="s">
        <v>341</v>
      </c>
      <c r="Z154" s="107">
        <v>764</v>
      </c>
      <c r="AA154" s="110">
        <f>+O154/$O$350</f>
        <v>1278.1781195488966</v>
      </c>
      <c r="AB154" s="110">
        <f>+P154/$P$350</f>
        <v>1297.4911398536233</v>
      </c>
      <c r="AC154" s="110">
        <f t="shared" si="130"/>
        <v>1700.8606765973445</v>
      </c>
      <c r="AD154" s="110">
        <f t="shared" si="131"/>
        <v>2282.332071580322</v>
      </c>
      <c r="AE154" s="110">
        <f t="shared" si="132"/>
        <v>2725.4581468665533</v>
      </c>
      <c r="AF154" s="110">
        <f t="shared" si="133"/>
        <v>2641.5335894144882</v>
      </c>
      <c r="AG154" s="110">
        <f t="shared" si="134"/>
        <v>2605.4426363597559</v>
      </c>
      <c r="AH154" s="111">
        <f t="shared" si="135"/>
        <v>1900.6184643558836</v>
      </c>
      <c r="AI154" s="111">
        <f t="shared" si="136"/>
        <v>2159.6462154451165</v>
      </c>
      <c r="AJ154" s="111">
        <f t="shared" si="136"/>
        <v>2505.95038861793</v>
      </c>
    </row>
    <row r="155" spans="1:36" s="6" customFormat="1" ht="11.1" customHeight="1">
      <c r="A155" s="106" t="s">
        <v>342</v>
      </c>
      <c r="B155" s="107">
        <v>765</v>
      </c>
      <c r="C155" s="108">
        <v>10858563855</v>
      </c>
      <c r="D155" s="108">
        <v>12518010427</v>
      </c>
      <c r="E155" s="108">
        <v>13293408221</v>
      </c>
      <c r="F155" s="108">
        <v>15068931497</v>
      </c>
      <c r="G155" s="108">
        <v>17276481312</v>
      </c>
      <c r="H155" s="108">
        <v>19459619855</v>
      </c>
      <c r="I155" s="117">
        <v>21880411671</v>
      </c>
      <c r="J155" s="117">
        <v>23379463626</v>
      </c>
      <c r="K155" s="117">
        <v>22924822711</v>
      </c>
      <c r="L155" s="117">
        <v>24349988550</v>
      </c>
      <c r="M155" s="109" t="s">
        <v>342</v>
      </c>
      <c r="N155" s="107">
        <v>765</v>
      </c>
      <c r="O155" s="110">
        <f>+C155/$C$349</f>
        <v>2104.3765105404254</v>
      </c>
      <c r="P155" s="110">
        <f>+D155/$D$349</f>
        <v>2367.5225701234713</v>
      </c>
      <c r="Q155" s="110">
        <f t="shared" si="123"/>
        <v>2453.0806171984955</v>
      </c>
      <c r="R155" s="110">
        <f t="shared" si="124"/>
        <v>2706.6609410831111</v>
      </c>
      <c r="S155" s="110">
        <f t="shared" si="125"/>
        <v>3014.4724692772638</v>
      </c>
      <c r="T155" s="110">
        <f t="shared" si="126"/>
        <v>3293.6284570657158</v>
      </c>
      <c r="U155" s="110">
        <f t="shared" si="127"/>
        <v>3584.4207216574391</v>
      </c>
      <c r="V155" s="110">
        <f t="shared" si="128"/>
        <v>3726.9655533124524</v>
      </c>
      <c r="W155" s="110">
        <f t="shared" si="129"/>
        <v>3564.6786533573936</v>
      </c>
      <c r="X155" s="110">
        <f t="shared" si="129"/>
        <v>3695.7511363491485</v>
      </c>
      <c r="Y155" s="109" t="s">
        <v>342</v>
      </c>
      <c r="Z155" s="107">
        <v>765</v>
      </c>
      <c r="AA155" s="110">
        <f>+O155/$O$350</f>
        <v>505.85973811067919</v>
      </c>
      <c r="AB155" s="110">
        <f>+P155/$P$350</f>
        <v>576.03955477456714</v>
      </c>
      <c r="AC155" s="110">
        <f t="shared" si="130"/>
        <v>598.31234565816965</v>
      </c>
      <c r="AD155" s="110">
        <f t="shared" si="131"/>
        <v>673.29874156296307</v>
      </c>
      <c r="AE155" s="110">
        <f t="shared" si="132"/>
        <v>765.09453534955935</v>
      </c>
      <c r="AF155" s="110">
        <f t="shared" si="133"/>
        <v>840.21134108819285</v>
      </c>
      <c r="AG155" s="110">
        <f t="shared" si="134"/>
        <v>933.44289626495811</v>
      </c>
      <c r="AH155" s="111">
        <f t="shared" si="135"/>
        <v>988.58502740383346</v>
      </c>
      <c r="AI155" s="111">
        <f t="shared" si="136"/>
        <v>982.00513866594872</v>
      </c>
      <c r="AJ155" s="111">
        <f t="shared" si="136"/>
        <v>1020.9257282732455</v>
      </c>
    </row>
    <row r="156" spans="1:36" s="6" customFormat="1" ht="11.1" customHeight="1">
      <c r="A156" s="120" t="s">
        <v>343</v>
      </c>
      <c r="B156" s="107">
        <v>766</v>
      </c>
      <c r="C156" s="116" t="s">
        <v>223</v>
      </c>
      <c r="D156" s="116" t="s">
        <v>223</v>
      </c>
      <c r="E156" s="108">
        <v>1038844947</v>
      </c>
      <c r="F156" s="108">
        <v>1183079883</v>
      </c>
      <c r="G156" s="108">
        <v>1022736482</v>
      </c>
      <c r="H156" s="108">
        <v>1125647898</v>
      </c>
      <c r="I156" s="117">
        <v>1065989207</v>
      </c>
      <c r="J156" s="117">
        <v>747689575</v>
      </c>
      <c r="K156" s="117">
        <v>853883914</v>
      </c>
      <c r="L156" s="117">
        <v>1090028684</v>
      </c>
      <c r="M156" s="109" t="s">
        <v>343</v>
      </c>
      <c r="N156" s="107">
        <v>766</v>
      </c>
      <c r="O156" s="118" t="s">
        <v>223</v>
      </c>
      <c r="P156" s="118" t="s">
        <v>223</v>
      </c>
      <c r="Q156" s="110">
        <f t="shared" si="123"/>
        <v>191.70180900143882</v>
      </c>
      <c r="R156" s="110">
        <f t="shared" si="124"/>
        <v>212.50319640346009</v>
      </c>
      <c r="S156" s="110">
        <f t="shared" si="125"/>
        <v>178.45132423886952</v>
      </c>
      <c r="T156" s="110">
        <f t="shared" si="126"/>
        <v>190.52098535914624</v>
      </c>
      <c r="U156" s="110">
        <f t="shared" si="127"/>
        <v>174.62897225550017</v>
      </c>
      <c r="V156" s="110">
        <f t="shared" si="128"/>
        <v>119.19064248748936</v>
      </c>
      <c r="W156" s="110">
        <f t="shared" si="129"/>
        <v>132.77405889034623</v>
      </c>
      <c r="X156" s="110">
        <f t="shared" si="129"/>
        <v>165.4405191720785</v>
      </c>
      <c r="Y156" s="109" t="s">
        <v>343</v>
      </c>
      <c r="Z156" s="107">
        <v>766</v>
      </c>
      <c r="AA156" s="118" t="s">
        <v>223</v>
      </c>
      <c r="AB156" s="118" t="s">
        <v>223</v>
      </c>
      <c r="AC156" s="110">
        <f t="shared" si="130"/>
        <v>46.756538780838738</v>
      </c>
      <c r="AD156" s="110">
        <f t="shared" si="131"/>
        <v>52.861491642651771</v>
      </c>
      <c r="AE156" s="110">
        <f t="shared" si="132"/>
        <v>45.292214273824754</v>
      </c>
      <c r="AF156" s="110">
        <f t="shared" si="133"/>
        <v>48.602292183455674</v>
      </c>
      <c r="AG156" s="110">
        <f t="shared" si="134"/>
        <v>45.476294858203168</v>
      </c>
      <c r="AH156" s="111">
        <f t="shared" si="135"/>
        <v>31.615555036469324</v>
      </c>
      <c r="AI156" s="111">
        <f t="shared" si="136"/>
        <v>36.576875727368105</v>
      </c>
      <c r="AJ156" s="111">
        <f t="shared" si="136"/>
        <v>45.701800876264777</v>
      </c>
    </row>
    <row r="157" spans="1:36" s="7" customFormat="1" ht="11.1" customHeight="1">
      <c r="A157" s="104" t="s">
        <v>21</v>
      </c>
      <c r="B157" s="101">
        <v>770</v>
      </c>
      <c r="C157" s="102">
        <f>SUM(C159:C165)</f>
        <v>74726338680</v>
      </c>
      <c r="D157" s="102">
        <f>SUM(D159:D165)</f>
        <v>78801623465</v>
      </c>
      <c r="E157" s="102">
        <f>SUM(E159:E165)</f>
        <v>83235892530</v>
      </c>
      <c r="F157" s="102">
        <f t="shared" ref="F157:L157" si="137">+F167+F168+F169</f>
        <v>87273735329</v>
      </c>
      <c r="G157" s="102">
        <f t="shared" si="137"/>
        <v>94601101591</v>
      </c>
      <c r="H157" s="102">
        <f t="shared" si="137"/>
        <v>104136781462</v>
      </c>
      <c r="I157" s="122">
        <f t="shared" si="137"/>
        <v>108454803673</v>
      </c>
      <c r="J157" s="122">
        <f t="shared" si="137"/>
        <v>114124476335</v>
      </c>
      <c r="K157" s="122">
        <f t="shared" si="137"/>
        <v>114790188288</v>
      </c>
      <c r="L157" s="122">
        <f t="shared" si="137"/>
        <v>121797043638</v>
      </c>
      <c r="M157" s="105" t="s">
        <v>21</v>
      </c>
      <c r="N157" s="101">
        <v>770</v>
      </c>
      <c r="O157" s="99">
        <f>+C157/$C$349</f>
        <v>14481.873840477629</v>
      </c>
      <c r="P157" s="99">
        <f>+D157/$D$349</f>
        <v>14903.696014932137</v>
      </c>
      <c r="Q157" s="99">
        <f t="shared" si="123"/>
        <v>15359.819786321152</v>
      </c>
      <c r="R157" s="99">
        <f t="shared" si="124"/>
        <v>15675.989412020186</v>
      </c>
      <c r="S157" s="99">
        <f t="shared" si="125"/>
        <v>16506.394511670285</v>
      </c>
      <c r="T157" s="99">
        <f t="shared" si="126"/>
        <v>17625.62009978569</v>
      </c>
      <c r="U157" s="99">
        <f t="shared" si="127"/>
        <v>17766.925572247408</v>
      </c>
      <c r="V157" s="99">
        <f t="shared" si="128"/>
        <v>18192.803688505253</v>
      </c>
      <c r="W157" s="99">
        <f t="shared" si="129"/>
        <v>17849.216936747263</v>
      </c>
      <c r="X157" s="99">
        <f t="shared" si="129"/>
        <v>18485.904480193498</v>
      </c>
      <c r="Y157" s="105" t="s">
        <v>21</v>
      </c>
      <c r="Z157" s="101">
        <v>770</v>
      </c>
      <c r="AA157" s="99">
        <f>+O157/$O$350</f>
        <v>3481.2196731917375</v>
      </c>
      <c r="AB157" s="99">
        <f>+P157/$P$350</f>
        <v>3626.2034099591569</v>
      </c>
      <c r="AC157" s="99">
        <f t="shared" si="130"/>
        <v>3746.2975088588178</v>
      </c>
      <c r="AD157" s="99">
        <f t="shared" si="131"/>
        <v>3899.4998537363649</v>
      </c>
      <c r="AE157" s="99">
        <f t="shared" si="132"/>
        <v>4189.4402313883975</v>
      </c>
      <c r="AF157" s="99">
        <f t="shared" si="133"/>
        <v>4496.3316581085946</v>
      </c>
      <c r="AG157" s="99">
        <f t="shared" si="134"/>
        <v>4626.8035344394293</v>
      </c>
      <c r="AH157" s="135">
        <f t="shared" si="135"/>
        <v>4825.6773709563004</v>
      </c>
      <c r="AI157" s="99">
        <f t="shared" si="136"/>
        <v>4917.139651996491</v>
      </c>
      <c r="AJ157" s="99">
        <f t="shared" si="136"/>
        <v>5106.6034475672641</v>
      </c>
    </row>
    <row r="158" spans="1:36" s="6" customFormat="1" ht="11.1" customHeight="1">
      <c r="A158" s="130" t="s">
        <v>327</v>
      </c>
      <c r="B158" s="107"/>
      <c r="C158" s="136"/>
      <c r="D158" s="136"/>
      <c r="E158" s="136"/>
      <c r="F158" s="136"/>
      <c r="G158" s="136"/>
      <c r="H158" s="136"/>
      <c r="I158" s="145"/>
      <c r="J158" s="145"/>
      <c r="K158" s="145"/>
      <c r="L158" s="145"/>
      <c r="M158" s="131" t="s">
        <v>327</v>
      </c>
      <c r="N158" s="107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31" t="s">
        <v>327</v>
      </c>
      <c r="Z158" s="107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</row>
    <row r="159" spans="1:36" s="6" customFormat="1" ht="11.1" customHeight="1">
      <c r="A159" s="106" t="s">
        <v>344</v>
      </c>
      <c r="B159" s="107">
        <v>771</v>
      </c>
      <c r="C159" s="108">
        <v>45260265810</v>
      </c>
      <c r="D159" s="108">
        <v>48769785092</v>
      </c>
      <c r="E159" s="108">
        <v>52938757107</v>
      </c>
      <c r="F159" s="116" t="s">
        <v>223</v>
      </c>
      <c r="G159" s="116" t="s">
        <v>223</v>
      </c>
      <c r="H159" s="116" t="s">
        <v>223</v>
      </c>
      <c r="I159" s="132" t="s">
        <v>223</v>
      </c>
      <c r="J159" s="132" t="s">
        <v>223</v>
      </c>
      <c r="K159" s="132" t="s">
        <v>223</v>
      </c>
      <c r="L159" s="132" t="s">
        <v>223</v>
      </c>
      <c r="M159" s="109" t="s">
        <v>344</v>
      </c>
      <c r="N159" s="107">
        <v>771</v>
      </c>
      <c r="O159" s="110">
        <f t="shared" ref="O159:O165" si="138">+C159/$C$349</f>
        <v>8771.3846419499569</v>
      </c>
      <c r="P159" s="110">
        <f t="shared" ref="P159:P165" si="139">+D159/$D$349</f>
        <v>9223.7953961388866</v>
      </c>
      <c r="Q159" s="110">
        <f t="shared" ref="Q159:Q165" si="140">+E159/$E$349</f>
        <v>9768.9799936040654</v>
      </c>
      <c r="R159" s="118" t="s">
        <v>223</v>
      </c>
      <c r="S159" s="118" t="s">
        <v>223</v>
      </c>
      <c r="T159" s="118" t="s">
        <v>223</v>
      </c>
      <c r="U159" s="118" t="s">
        <v>223</v>
      </c>
      <c r="V159" s="118" t="s">
        <v>223</v>
      </c>
      <c r="W159" s="118" t="s">
        <v>223</v>
      </c>
      <c r="X159" s="118" t="s">
        <v>223</v>
      </c>
      <c r="Y159" s="109" t="s">
        <v>344</v>
      </c>
      <c r="Z159" s="107">
        <v>771</v>
      </c>
      <c r="AA159" s="110">
        <f t="shared" ref="AA159:AA165" si="141">+O159/$O$350</f>
        <v>2108.5059235456624</v>
      </c>
      <c r="AB159" s="110">
        <f t="shared" ref="AB159:AB165" si="142">+P159/$P$350</f>
        <v>2244.2324564814808</v>
      </c>
      <c r="AC159" s="110">
        <f t="shared" ref="AC159:AC165" si="143">+Q159/$Q$350</f>
        <v>2382.6780472205041</v>
      </c>
      <c r="AD159" s="118" t="s">
        <v>223</v>
      </c>
      <c r="AE159" s="118" t="s">
        <v>223</v>
      </c>
      <c r="AF159" s="118" t="s">
        <v>223</v>
      </c>
      <c r="AG159" s="118" t="s">
        <v>223</v>
      </c>
      <c r="AH159" s="118" t="s">
        <v>223</v>
      </c>
      <c r="AI159" s="118" t="s">
        <v>223</v>
      </c>
      <c r="AJ159" s="118" t="s">
        <v>223</v>
      </c>
    </row>
    <row r="160" spans="1:36" s="6" customFormat="1" ht="11.1" customHeight="1">
      <c r="A160" s="106" t="s">
        <v>345</v>
      </c>
      <c r="B160" s="107">
        <v>772</v>
      </c>
      <c r="C160" s="108">
        <v>93279806</v>
      </c>
      <c r="D160" s="108">
        <v>176605969</v>
      </c>
      <c r="E160" s="108">
        <v>219215754</v>
      </c>
      <c r="F160" s="116" t="s">
        <v>223</v>
      </c>
      <c r="G160" s="116" t="s">
        <v>223</v>
      </c>
      <c r="H160" s="116" t="s">
        <v>223</v>
      </c>
      <c r="I160" s="132" t="s">
        <v>223</v>
      </c>
      <c r="J160" s="132" t="s">
        <v>223</v>
      </c>
      <c r="K160" s="132" t="s">
        <v>223</v>
      </c>
      <c r="L160" s="132" t="s">
        <v>223</v>
      </c>
      <c r="M160" s="109" t="s">
        <v>345</v>
      </c>
      <c r="N160" s="107">
        <v>772</v>
      </c>
      <c r="O160" s="110">
        <f t="shared" si="138"/>
        <v>18.077513313492215</v>
      </c>
      <c r="P160" s="110">
        <f t="shared" si="139"/>
        <v>33.401363584439046</v>
      </c>
      <c r="Q160" s="110">
        <f t="shared" si="140"/>
        <v>40.452674602473081</v>
      </c>
      <c r="R160" s="118" t="s">
        <v>223</v>
      </c>
      <c r="S160" s="118" t="s">
        <v>223</v>
      </c>
      <c r="T160" s="118" t="s">
        <v>223</v>
      </c>
      <c r="U160" s="118" t="s">
        <v>223</v>
      </c>
      <c r="V160" s="118" t="s">
        <v>223</v>
      </c>
      <c r="W160" s="118" t="s">
        <v>223</v>
      </c>
      <c r="X160" s="118" t="s">
        <v>223</v>
      </c>
      <c r="Y160" s="109" t="s">
        <v>345</v>
      </c>
      <c r="Z160" s="107">
        <v>772</v>
      </c>
      <c r="AA160" s="110">
        <f t="shared" si="141"/>
        <v>4.3455560849740902</v>
      </c>
      <c r="AB160" s="110">
        <f t="shared" si="142"/>
        <v>8.1268524536348039</v>
      </c>
      <c r="AC160" s="110">
        <f t="shared" si="143"/>
        <v>9.8665060006031915</v>
      </c>
      <c r="AD160" s="118" t="s">
        <v>223</v>
      </c>
      <c r="AE160" s="118" t="s">
        <v>223</v>
      </c>
      <c r="AF160" s="118" t="s">
        <v>223</v>
      </c>
      <c r="AG160" s="118" t="s">
        <v>223</v>
      </c>
      <c r="AH160" s="118" t="s">
        <v>223</v>
      </c>
      <c r="AI160" s="118" t="s">
        <v>223</v>
      </c>
      <c r="AJ160" s="118" t="s">
        <v>223</v>
      </c>
    </row>
    <row r="161" spans="1:36" s="6" customFormat="1" ht="11.1" customHeight="1">
      <c r="A161" s="106" t="s">
        <v>346</v>
      </c>
      <c r="B161" s="107">
        <v>773</v>
      </c>
      <c r="C161" s="108">
        <v>8026330</v>
      </c>
      <c r="D161" s="108">
        <v>11669840</v>
      </c>
      <c r="E161" s="108">
        <v>6554375</v>
      </c>
      <c r="F161" s="116" t="s">
        <v>223</v>
      </c>
      <c r="G161" s="116" t="s">
        <v>223</v>
      </c>
      <c r="H161" s="116" t="s">
        <v>223</v>
      </c>
      <c r="I161" s="132" t="s">
        <v>223</v>
      </c>
      <c r="J161" s="132" t="s">
        <v>223</v>
      </c>
      <c r="K161" s="132" t="s">
        <v>223</v>
      </c>
      <c r="L161" s="132" t="s">
        <v>223</v>
      </c>
      <c r="M161" s="109" t="s">
        <v>346</v>
      </c>
      <c r="N161" s="107">
        <v>773</v>
      </c>
      <c r="O161" s="110">
        <f t="shared" si="138"/>
        <v>1.5554930231467459</v>
      </c>
      <c r="P161" s="110">
        <f t="shared" si="139"/>
        <v>2.2071086895835901</v>
      </c>
      <c r="Q161" s="110">
        <f t="shared" si="140"/>
        <v>1.2095024844682674</v>
      </c>
      <c r="R161" s="118" t="s">
        <v>223</v>
      </c>
      <c r="S161" s="118" t="s">
        <v>223</v>
      </c>
      <c r="T161" s="118" t="s">
        <v>223</v>
      </c>
      <c r="U161" s="118" t="s">
        <v>223</v>
      </c>
      <c r="V161" s="118" t="s">
        <v>223</v>
      </c>
      <c r="W161" s="118" t="s">
        <v>223</v>
      </c>
      <c r="X161" s="118" t="s">
        <v>223</v>
      </c>
      <c r="Y161" s="109" t="s">
        <v>346</v>
      </c>
      <c r="Z161" s="107">
        <v>773</v>
      </c>
      <c r="AA161" s="110">
        <f t="shared" si="141"/>
        <v>0.37391659210258316</v>
      </c>
      <c r="AB161" s="110">
        <f t="shared" si="142"/>
        <v>0.53700941352398779</v>
      </c>
      <c r="AC161" s="110">
        <f t="shared" si="143"/>
        <v>0.29500060596787009</v>
      </c>
      <c r="AD161" s="118" t="s">
        <v>223</v>
      </c>
      <c r="AE161" s="118" t="s">
        <v>223</v>
      </c>
      <c r="AF161" s="118" t="s">
        <v>223</v>
      </c>
      <c r="AG161" s="118" t="s">
        <v>223</v>
      </c>
      <c r="AH161" s="118" t="s">
        <v>223</v>
      </c>
      <c r="AI161" s="118" t="s">
        <v>223</v>
      </c>
      <c r="AJ161" s="118" t="s">
        <v>223</v>
      </c>
    </row>
    <row r="162" spans="1:36" s="6" customFormat="1" ht="11.1" customHeight="1">
      <c r="A162" s="106" t="s">
        <v>347</v>
      </c>
      <c r="B162" s="107">
        <v>774</v>
      </c>
      <c r="C162" s="108">
        <v>100678366</v>
      </c>
      <c r="D162" s="108">
        <v>113909239</v>
      </c>
      <c r="E162" s="108">
        <v>85805831</v>
      </c>
      <c r="F162" s="116" t="s">
        <v>223</v>
      </c>
      <c r="G162" s="116" t="s">
        <v>223</v>
      </c>
      <c r="H162" s="116" t="s">
        <v>223</v>
      </c>
      <c r="I162" s="132" t="s">
        <v>223</v>
      </c>
      <c r="J162" s="132" t="s">
        <v>223</v>
      </c>
      <c r="K162" s="132" t="s">
        <v>223</v>
      </c>
      <c r="L162" s="132" t="s">
        <v>223</v>
      </c>
      <c r="M162" s="109" t="s">
        <v>347</v>
      </c>
      <c r="N162" s="107">
        <v>774</v>
      </c>
      <c r="O162" s="110">
        <f t="shared" si="138"/>
        <v>19.511345271726249</v>
      </c>
      <c r="P162" s="110">
        <f t="shared" si="139"/>
        <v>21.543574823712579</v>
      </c>
      <c r="Q162" s="110">
        <f t="shared" si="140"/>
        <v>15.834059811402959</v>
      </c>
      <c r="R162" s="118" t="s">
        <v>223</v>
      </c>
      <c r="S162" s="118" t="s">
        <v>223</v>
      </c>
      <c r="T162" s="118" t="s">
        <v>223</v>
      </c>
      <c r="U162" s="118" t="s">
        <v>223</v>
      </c>
      <c r="V162" s="118" t="s">
        <v>223</v>
      </c>
      <c r="W162" s="118" t="s">
        <v>223</v>
      </c>
      <c r="X162" s="118" t="s">
        <v>223</v>
      </c>
      <c r="Y162" s="109" t="s">
        <v>347</v>
      </c>
      <c r="Z162" s="107">
        <v>774</v>
      </c>
      <c r="AA162" s="110">
        <f t="shared" si="141"/>
        <v>4.6902272287803486</v>
      </c>
      <c r="AB162" s="110">
        <f t="shared" si="142"/>
        <v>5.2417456992001403</v>
      </c>
      <c r="AC162" s="110">
        <f t="shared" si="143"/>
        <v>3.8619658076592587</v>
      </c>
      <c r="AD162" s="118" t="s">
        <v>223</v>
      </c>
      <c r="AE162" s="118" t="s">
        <v>223</v>
      </c>
      <c r="AF162" s="118" t="s">
        <v>223</v>
      </c>
      <c r="AG162" s="118" t="s">
        <v>223</v>
      </c>
      <c r="AH162" s="118" t="s">
        <v>223</v>
      </c>
      <c r="AI162" s="118" t="s">
        <v>223</v>
      </c>
      <c r="AJ162" s="118" t="s">
        <v>223</v>
      </c>
    </row>
    <row r="163" spans="1:36" s="6" customFormat="1" ht="11.1" customHeight="1">
      <c r="A163" s="106" t="s">
        <v>348</v>
      </c>
      <c r="B163" s="107">
        <v>775</v>
      </c>
      <c r="C163" s="108">
        <v>28709066844</v>
      </c>
      <c r="D163" s="108">
        <v>29255663492</v>
      </c>
      <c r="E163" s="108">
        <v>29728347624</v>
      </c>
      <c r="F163" s="116" t="s">
        <v>223</v>
      </c>
      <c r="G163" s="116" t="s">
        <v>223</v>
      </c>
      <c r="H163" s="116" t="s">
        <v>223</v>
      </c>
      <c r="I163" s="132" t="s">
        <v>223</v>
      </c>
      <c r="J163" s="132" t="s">
        <v>223</v>
      </c>
      <c r="K163" s="132" t="s">
        <v>223</v>
      </c>
      <c r="L163" s="132" t="s">
        <v>223</v>
      </c>
      <c r="M163" s="109" t="s">
        <v>348</v>
      </c>
      <c r="N163" s="107">
        <v>775</v>
      </c>
      <c r="O163" s="110">
        <f t="shared" si="138"/>
        <v>5563.7823484575847</v>
      </c>
      <c r="P163" s="110">
        <f t="shared" si="139"/>
        <v>5533.1032055903597</v>
      </c>
      <c r="Q163" s="110">
        <f t="shared" si="140"/>
        <v>5485.8793264597025</v>
      </c>
      <c r="R163" s="118" t="s">
        <v>223</v>
      </c>
      <c r="S163" s="118" t="s">
        <v>223</v>
      </c>
      <c r="T163" s="118" t="s">
        <v>223</v>
      </c>
      <c r="U163" s="118" t="s">
        <v>223</v>
      </c>
      <c r="V163" s="118" t="s">
        <v>223</v>
      </c>
      <c r="W163" s="118" t="s">
        <v>223</v>
      </c>
      <c r="X163" s="118" t="s">
        <v>223</v>
      </c>
      <c r="Y163" s="109" t="s">
        <v>348</v>
      </c>
      <c r="Z163" s="107">
        <v>775</v>
      </c>
      <c r="AA163" s="110">
        <f t="shared" si="141"/>
        <v>1337.4476799176887</v>
      </c>
      <c r="AB163" s="110">
        <f t="shared" si="142"/>
        <v>1346.2538213115229</v>
      </c>
      <c r="AC163" s="110">
        <f t="shared" si="143"/>
        <v>1338.0193479170007</v>
      </c>
      <c r="AD163" s="118" t="s">
        <v>223</v>
      </c>
      <c r="AE163" s="118" t="s">
        <v>223</v>
      </c>
      <c r="AF163" s="118" t="s">
        <v>223</v>
      </c>
      <c r="AG163" s="118" t="s">
        <v>223</v>
      </c>
      <c r="AH163" s="118" t="s">
        <v>223</v>
      </c>
      <c r="AI163" s="118" t="s">
        <v>223</v>
      </c>
      <c r="AJ163" s="118" t="s">
        <v>223</v>
      </c>
    </row>
    <row r="164" spans="1:36" s="6" customFormat="1" ht="11.1" customHeight="1">
      <c r="A164" s="106" t="s">
        <v>349</v>
      </c>
      <c r="B164" s="107">
        <v>776</v>
      </c>
      <c r="C164" s="108">
        <v>391332013</v>
      </c>
      <c r="D164" s="108">
        <v>341456343</v>
      </c>
      <c r="E164" s="108">
        <v>197059469</v>
      </c>
      <c r="F164" s="116" t="s">
        <v>223</v>
      </c>
      <c r="G164" s="116" t="s">
        <v>223</v>
      </c>
      <c r="H164" s="116" t="s">
        <v>223</v>
      </c>
      <c r="I164" s="132" t="s">
        <v>223</v>
      </c>
      <c r="J164" s="132" t="s">
        <v>223</v>
      </c>
      <c r="K164" s="132" t="s">
        <v>223</v>
      </c>
      <c r="L164" s="132" t="s">
        <v>223</v>
      </c>
      <c r="M164" s="109" t="s">
        <v>349</v>
      </c>
      <c r="N164" s="107">
        <v>776</v>
      </c>
      <c r="O164" s="110">
        <f t="shared" si="138"/>
        <v>75.839669681594401</v>
      </c>
      <c r="P164" s="110">
        <f t="shared" si="139"/>
        <v>64.579399696031388</v>
      </c>
      <c r="Q164" s="110">
        <f t="shared" si="140"/>
        <v>36.364095332277678</v>
      </c>
      <c r="R164" s="118" t="s">
        <v>223</v>
      </c>
      <c r="S164" s="118" t="s">
        <v>223</v>
      </c>
      <c r="T164" s="118" t="s">
        <v>223</v>
      </c>
      <c r="U164" s="118" t="s">
        <v>223</v>
      </c>
      <c r="V164" s="118" t="s">
        <v>223</v>
      </c>
      <c r="W164" s="118" t="s">
        <v>223</v>
      </c>
      <c r="X164" s="118" t="s">
        <v>223</v>
      </c>
      <c r="Y164" s="109" t="s">
        <v>349</v>
      </c>
      <c r="Z164" s="107">
        <v>776</v>
      </c>
      <c r="AA164" s="110">
        <f t="shared" si="141"/>
        <v>18.230689827306346</v>
      </c>
      <c r="AB164" s="110">
        <f t="shared" si="142"/>
        <v>15.712749317769193</v>
      </c>
      <c r="AC164" s="110">
        <f t="shared" si="143"/>
        <v>8.8692915444579707</v>
      </c>
      <c r="AD164" s="118" t="s">
        <v>223</v>
      </c>
      <c r="AE164" s="118" t="s">
        <v>223</v>
      </c>
      <c r="AF164" s="118" t="s">
        <v>223</v>
      </c>
      <c r="AG164" s="118" t="s">
        <v>223</v>
      </c>
      <c r="AH164" s="118" t="s">
        <v>223</v>
      </c>
      <c r="AI164" s="118" t="s">
        <v>223</v>
      </c>
      <c r="AJ164" s="118" t="s">
        <v>223</v>
      </c>
    </row>
    <row r="165" spans="1:36" s="6" customFormat="1" ht="11.1" customHeight="1">
      <c r="A165" s="106" t="s">
        <v>350</v>
      </c>
      <c r="B165" s="107">
        <v>777</v>
      </c>
      <c r="C165" s="108">
        <v>163689511</v>
      </c>
      <c r="D165" s="108">
        <v>132533490</v>
      </c>
      <c r="E165" s="108">
        <v>60152370</v>
      </c>
      <c r="F165" s="116" t="s">
        <v>223</v>
      </c>
      <c r="G165" s="116" t="s">
        <v>223</v>
      </c>
      <c r="H165" s="116" t="s">
        <v>223</v>
      </c>
      <c r="I165" s="132" t="s">
        <v>223</v>
      </c>
      <c r="J165" s="132" t="s">
        <v>223</v>
      </c>
      <c r="K165" s="132" t="s">
        <v>223</v>
      </c>
      <c r="L165" s="132" t="s">
        <v>223</v>
      </c>
      <c r="M165" s="109" t="s">
        <v>350</v>
      </c>
      <c r="N165" s="107">
        <v>777</v>
      </c>
      <c r="O165" s="110">
        <f t="shared" si="138"/>
        <v>31.722828780127717</v>
      </c>
      <c r="P165" s="110">
        <f t="shared" si="139"/>
        <v>25.065966409122993</v>
      </c>
      <c r="Q165" s="110">
        <f t="shared" si="140"/>
        <v>11.100134026761433</v>
      </c>
      <c r="R165" s="118" t="s">
        <v>223</v>
      </c>
      <c r="S165" s="118" t="s">
        <v>223</v>
      </c>
      <c r="T165" s="118" t="s">
        <v>223</v>
      </c>
      <c r="U165" s="118" t="s">
        <v>223</v>
      </c>
      <c r="V165" s="118" t="s">
        <v>223</v>
      </c>
      <c r="W165" s="118" t="s">
        <v>223</v>
      </c>
      <c r="X165" s="118" t="s">
        <v>223</v>
      </c>
      <c r="Y165" s="109" t="s">
        <v>350</v>
      </c>
      <c r="Z165" s="107">
        <v>777</v>
      </c>
      <c r="AA165" s="110">
        <f t="shared" si="141"/>
        <v>7.6256799952230088</v>
      </c>
      <c r="AB165" s="110">
        <f t="shared" si="142"/>
        <v>6.0987752820250583</v>
      </c>
      <c r="AC165" s="110">
        <f t="shared" si="143"/>
        <v>2.70734976262474</v>
      </c>
      <c r="AD165" s="118" t="s">
        <v>223</v>
      </c>
      <c r="AE165" s="118" t="s">
        <v>223</v>
      </c>
      <c r="AF165" s="118" t="s">
        <v>223</v>
      </c>
      <c r="AG165" s="118" t="s">
        <v>223</v>
      </c>
      <c r="AH165" s="118" t="s">
        <v>223</v>
      </c>
      <c r="AI165" s="118" t="s">
        <v>223</v>
      </c>
      <c r="AJ165" s="118" t="s">
        <v>223</v>
      </c>
    </row>
    <row r="166" spans="1:36" s="6" customFormat="1" ht="11.1" customHeight="1">
      <c r="A166" s="130" t="s">
        <v>351</v>
      </c>
      <c r="B166" s="107"/>
      <c r="C166" s="108"/>
      <c r="D166" s="108"/>
      <c r="E166" s="108"/>
      <c r="F166" s="108"/>
      <c r="G166" s="108"/>
      <c r="H166" s="108"/>
      <c r="I166" s="117"/>
      <c r="J166" s="117"/>
      <c r="K166" s="117"/>
      <c r="L166" s="117"/>
      <c r="M166" s="131" t="s">
        <v>351</v>
      </c>
      <c r="N166" s="107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31" t="s">
        <v>351</v>
      </c>
      <c r="Z166" s="107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</row>
    <row r="167" spans="1:36" s="6" customFormat="1" ht="11.1" customHeight="1">
      <c r="A167" s="106" t="s">
        <v>344</v>
      </c>
      <c r="B167" s="107">
        <v>771</v>
      </c>
      <c r="C167" s="116" t="s">
        <v>223</v>
      </c>
      <c r="D167" s="116" t="s">
        <v>223</v>
      </c>
      <c r="E167" s="116" t="s">
        <v>223</v>
      </c>
      <c r="F167" s="108">
        <v>56059588071</v>
      </c>
      <c r="G167" s="108">
        <v>62000265381</v>
      </c>
      <c r="H167" s="108">
        <v>70085177930</v>
      </c>
      <c r="I167" s="117">
        <v>71309707580</v>
      </c>
      <c r="J167" s="117">
        <v>76719800149</v>
      </c>
      <c r="K167" s="117">
        <v>77970136728</v>
      </c>
      <c r="L167" s="117">
        <v>82425506800</v>
      </c>
      <c r="M167" s="109" t="s">
        <v>344</v>
      </c>
      <c r="N167" s="107">
        <v>771</v>
      </c>
      <c r="O167" s="118" t="s">
        <v>223</v>
      </c>
      <c r="P167" s="118" t="s">
        <v>223</v>
      </c>
      <c r="Q167" s="118" t="s">
        <v>223</v>
      </c>
      <c r="R167" s="110">
        <f t="shared" ref="R167:R184" si="144">+F167/$F$349</f>
        <v>10069.346817005071</v>
      </c>
      <c r="S167" s="110">
        <f t="shared" ref="S167:S184" si="145">+G167/$G$349</f>
        <v>10818.06472647251</v>
      </c>
      <c r="T167" s="110">
        <f t="shared" ref="T167:T184" si="146">+H167/$H$349</f>
        <v>11862.23257025501</v>
      </c>
      <c r="U167" s="110">
        <f t="shared" ref="U167:U184" si="147">+I167/$I$349</f>
        <v>11681.864004590856</v>
      </c>
      <c r="V167" s="110">
        <f t="shared" ref="V167:V184" si="148">+J167/$J$349</f>
        <v>12230.051851760929</v>
      </c>
      <c r="W167" s="110">
        <f t="shared" ref="W167:X184" si="149">+K167/K$349</f>
        <v>12123.909767917023</v>
      </c>
      <c r="X167" s="110">
        <f t="shared" si="149"/>
        <v>12510.23834342848</v>
      </c>
      <c r="Y167" s="109" t="s">
        <v>344</v>
      </c>
      <c r="Z167" s="107">
        <v>771</v>
      </c>
      <c r="AA167" s="118" t="s">
        <v>223</v>
      </c>
      <c r="AB167" s="118" t="s">
        <v>223</v>
      </c>
      <c r="AC167" s="118" t="s">
        <v>223</v>
      </c>
      <c r="AD167" s="110">
        <f t="shared" ref="AD167:AD184" si="150">+R167/$R$350</f>
        <v>2504.8126410460377</v>
      </c>
      <c r="AE167" s="110">
        <f t="shared" ref="AE167:AE184" si="151">+S167/$S$350</f>
        <v>2745.7017072265253</v>
      </c>
      <c r="AF167" s="110">
        <f t="shared" ref="AF167:AF184" si="152">+T167/$T$350</f>
        <v>3026.0797373099517</v>
      </c>
      <c r="AG167" s="110">
        <f t="shared" ref="AG167:AG184" si="153">+U167/$U$350</f>
        <v>3042.1520845288687</v>
      </c>
      <c r="AH167" s="110">
        <f t="shared" ref="AH167:AH184" si="154">+V167/$V$350</f>
        <v>3244.0455840214668</v>
      </c>
      <c r="AI167" s="111">
        <f t="shared" ref="AI167:AJ184" si="155">+W167/W$350</f>
        <v>3339.920046258133</v>
      </c>
      <c r="AJ167" s="111">
        <f t="shared" si="155"/>
        <v>3455.8669456984753</v>
      </c>
    </row>
    <row r="168" spans="1:36" s="6" customFormat="1" ht="11.1" customHeight="1">
      <c r="A168" s="106" t="s">
        <v>352</v>
      </c>
      <c r="B168" s="107">
        <v>775</v>
      </c>
      <c r="C168" s="116" t="s">
        <v>223</v>
      </c>
      <c r="D168" s="116" t="s">
        <v>223</v>
      </c>
      <c r="E168" s="116" t="s">
        <v>223</v>
      </c>
      <c r="F168" s="108">
        <v>30796791751</v>
      </c>
      <c r="G168" s="108">
        <v>32147561204</v>
      </c>
      <c r="H168" s="108">
        <v>33586381405</v>
      </c>
      <c r="I168" s="117">
        <v>36494786803</v>
      </c>
      <c r="J168" s="117">
        <v>36695502544</v>
      </c>
      <c r="K168" s="117">
        <v>36156581743</v>
      </c>
      <c r="L168" s="117">
        <v>38720965927</v>
      </c>
      <c r="M168" s="109" t="s">
        <v>352</v>
      </c>
      <c r="N168" s="107">
        <v>775</v>
      </c>
      <c r="O168" s="118" t="s">
        <v>223</v>
      </c>
      <c r="P168" s="118" t="s">
        <v>223</v>
      </c>
      <c r="Q168" s="118" t="s">
        <v>223</v>
      </c>
      <c r="R168" s="110">
        <f t="shared" si="144"/>
        <v>5531.6777675774347</v>
      </c>
      <c r="S168" s="110">
        <f t="shared" si="145"/>
        <v>5609.2404728590745</v>
      </c>
      <c r="T168" s="110">
        <f t="shared" si="146"/>
        <v>5684.6465855779588</v>
      </c>
      <c r="U168" s="110">
        <f t="shared" si="147"/>
        <v>5978.5287414185623</v>
      </c>
      <c r="V168" s="110">
        <f t="shared" si="148"/>
        <v>5849.7010936934084</v>
      </c>
      <c r="W168" s="110">
        <f t="shared" si="149"/>
        <v>5622.1414116236638</v>
      </c>
      <c r="X168" s="110">
        <f t="shared" si="149"/>
        <v>5876.9248918290323</v>
      </c>
      <c r="Y168" s="109" t="s">
        <v>352</v>
      </c>
      <c r="Z168" s="107">
        <v>775</v>
      </c>
      <c r="AA168" s="118" t="s">
        <v>223</v>
      </c>
      <c r="AB168" s="118" t="s">
        <v>223</v>
      </c>
      <c r="AC168" s="118" t="s">
        <v>223</v>
      </c>
      <c r="AD168" s="110">
        <f t="shared" si="150"/>
        <v>1376.0392456660286</v>
      </c>
      <c r="AE168" s="110">
        <f t="shared" si="151"/>
        <v>1423.6650946342829</v>
      </c>
      <c r="AF168" s="110">
        <f t="shared" si="152"/>
        <v>1450.1649453004998</v>
      </c>
      <c r="AG168" s="110">
        <f t="shared" si="153"/>
        <v>1556.908526411084</v>
      </c>
      <c r="AH168" s="110">
        <f t="shared" si="154"/>
        <v>1551.6448524385698</v>
      </c>
      <c r="AI168" s="111">
        <f t="shared" si="155"/>
        <v>1548.7992869486677</v>
      </c>
      <c r="AJ168" s="111">
        <f t="shared" si="155"/>
        <v>1623.4599148698983</v>
      </c>
    </row>
    <row r="169" spans="1:36" s="6" customFormat="1" ht="11.1" customHeight="1">
      <c r="A169" s="106" t="s">
        <v>353</v>
      </c>
      <c r="B169" s="107">
        <v>777</v>
      </c>
      <c r="C169" s="116" t="s">
        <v>223</v>
      </c>
      <c r="D169" s="116" t="s">
        <v>223</v>
      </c>
      <c r="E169" s="116" t="s">
        <v>223</v>
      </c>
      <c r="F169" s="108">
        <v>417355507</v>
      </c>
      <c r="G169" s="108">
        <v>453275006</v>
      </c>
      <c r="H169" s="108">
        <v>465222127</v>
      </c>
      <c r="I169" s="117">
        <v>650309290</v>
      </c>
      <c r="J169" s="117">
        <v>709173642</v>
      </c>
      <c r="K169" s="117">
        <v>663469817</v>
      </c>
      <c r="L169" s="117">
        <v>650570911</v>
      </c>
      <c r="M169" s="109" t="s">
        <v>353</v>
      </c>
      <c r="N169" s="107">
        <v>777</v>
      </c>
      <c r="O169" s="118" t="s">
        <v>223</v>
      </c>
      <c r="P169" s="118" t="s">
        <v>223</v>
      </c>
      <c r="Q169" s="118" t="s">
        <v>223</v>
      </c>
      <c r="R169" s="110">
        <f t="shared" si="144"/>
        <v>74.964827437680867</v>
      </c>
      <c r="S169" s="110">
        <f t="shared" si="145"/>
        <v>79.089312338700296</v>
      </c>
      <c r="T169" s="110">
        <f t="shared" si="146"/>
        <v>78.740943952722475</v>
      </c>
      <c r="U169" s="110">
        <f t="shared" si="147"/>
        <v>106.53282623799025</v>
      </c>
      <c r="V169" s="110">
        <f t="shared" si="148"/>
        <v>113.0507430509149</v>
      </c>
      <c r="W169" s="110">
        <f t="shared" si="149"/>
        <v>103.16575720657647</v>
      </c>
      <c r="X169" s="110">
        <f t="shared" si="149"/>
        <v>98.741244935983786</v>
      </c>
      <c r="Y169" s="109" t="s">
        <v>353</v>
      </c>
      <c r="Z169" s="107">
        <v>777</v>
      </c>
      <c r="AA169" s="118" t="s">
        <v>223</v>
      </c>
      <c r="AB169" s="118" t="s">
        <v>223</v>
      </c>
      <c r="AC169" s="118" t="s">
        <v>223</v>
      </c>
      <c r="AD169" s="110">
        <f t="shared" si="150"/>
        <v>18.647967024298726</v>
      </c>
      <c r="AE169" s="110">
        <f t="shared" si="151"/>
        <v>20.073429527588907</v>
      </c>
      <c r="AF169" s="110">
        <f t="shared" si="152"/>
        <v>20.086975498143488</v>
      </c>
      <c r="AG169" s="110">
        <f t="shared" si="153"/>
        <v>27.742923499476628</v>
      </c>
      <c r="AH169" s="110">
        <f t="shared" si="154"/>
        <v>29.986934496263899</v>
      </c>
      <c r="AI169" s="111">
        <f t="shared" si="155"/>
        <v>28.420318789690491</v>
      </c>
      <c r="AJ169" s="111">
        <f t="shared" si="155"/>
        <v>27.276586998890547</v>
      </c>
    </row>
    <row r="170" spans="1:36" s="7" customFormat="1" ht="11.1" customHeight="1">
      <c r="A170" s="104" t="s">
        <v>22</v>
      </c>
      <c r="B170" s="101">
        <v>780</v>
      </c>
      <c r="C170" s="102">
        <f t="shared" ref="C170:L170" si="156">+C171+C172+C173+C175</f>
        <v>50267869926</v>
      </c>
      <c r="D170" s="102">
        <f t="shared" si="156"/>
        <v>53882087156</v>
      </c>
      <c r="E170" s="102">
        <f t="shared" si="156"/>
        <v>61234440255</v>
      </c>
      <c r="F170" s="102">
        <f t="shared" si="156"/>
        <v>79726655594</v>
      </c>
      <c r="G170" s="102">
        <f t="shared" si="156"/>
        <v>90683494740</v>
      </c>
      <c r="H170" s="102">
        <f t="shared" si="156"/>
        <v>88971687429</v>
      </c>
      <c r="I170" s="122">
        <f t="shared" si="156"/>
        <v>88103894532</v>
      </c>
      <c r="J170" s="122">
        <f t="shared" si="156"/>
        <v>83140098464</v>
      </c>
      <c r="K170" s="122">
        <f t="shared" si="156"/>
        <v>82781506463</v>
      </c>
      <c r="L170" s="122">
        <f t="shared" si="156"/>
        <v>81706510581</v>
      </c>
      <c r="M170" s="105" t="s">
        <v>22</v>
      </c>
      <c r="N170" s="101">
        <v>780</v>
      </c>
      <c r="O170" s="99">
        <f>+C170/$C$349</f>
        <v>9741.8522485795038</v>
      </c>
      <c r="P170" s="99">
        <f>+D170/$D$349</f>
        <v>10190.681515334225</v>
      </c>
      <c r="Q170" s="99">
        <f>+E170/$E$349</f>
        <v>11299.812357920653</v>
      </c>
      <c r="R170" s="99">
        <f t="shared" si="144"/>
        <v>14320.393234412561</v>
      </c>
      <c r="S170" s="99">
        <f t="shared" si="145"/>
        <v>15822.834139362947</v>
      </c>
      <c r="T170" s="99">
        <f t="shared" si="146"/>
        <v>15058.859513846881</v>
      </c>
      <c r="U170" s="99">
        <f t="shared" si="147"/>
        <v>14433.065975526468</v>
      </c>
      <c r="V170" s="99">
        <f t="shared" si="148"/>
        <v>13253.524034218728</v>
      </c>
      <c r="W170" s="99">
        <f t="shared" si="149"/>
        <v>12872.050209567407</v>
      </c>
      <c r="X170" s="99">
        <f t="shared" si="149"/>
        <v>12401.111758504481</v>
      </c>
      <c r="Y170" s="105" t="s">
        <v>22</v>
      </c>
      <c r="Z170" s="101">
        <v>780</v>
      </c>
      <c r="AA170" s="99">
        <f>+O170/$O$350</f>
        <v>2341.7914059085347</v>
      </c>
      <c r="AB170" s="99">
        <f>+P170/$P$350</f>
        <v>2479.4845536093003</v>
      </c>
      <c r="AC170" s="99">
        <f>+Q170/$Q$350</f>
        <v>2756.0517946147938</v>
      </c>
      <c r="AD170" s="99">
        <f t="shared" si="150"/>
        <v>3562.2868742319806</v>
      </c>
      <c r="AE170" s="99">
        <f t="shared" si="151"/>
        <v>4015.9477511073469</v>
      </c>
      <c r="AF170" s="99">
        <f t="shared" si="152"/>
        <v>3841.545794348694</v>
      </c>
      <c r="AG170" s="99">
        <f t="shared" si="153"/>
        <v>3758.6109311266846</v>
      </c>
      <c r="AH170" s="149">
        <f t="shared" si="154"/>
        <v>3515.5236165036413</v>
      </c>
      <c r="AI170" s="99">
        <f t="shared" si="155"/>
        <v>3546.0193414786249</v>
      </c>
      <c r="AJ170" s="99">
        <f t="shared" si="155"/>
        <v>3425.7214802498565</v>
      </c>
    </row>
    <row r="171" spans="1:36" s="6" customFormat="1" ht="11.1" customHeight="1">
      <c r="A171" s="106" t="s">
        <v>354</v>
      </c>
      <c r="B171" s="107">
        <v>781</v>
      </c>
      <c r="C171" s="108">
        <v>17679398222</v>
      </c>
      <c r="D171" s="108">
        <v>19610570151</v>
      </c>
      <c r="E171" s="108">
        <v>22805404563</v>
      </c>
      <c r="F171" s="108">
        <v>30680734082</v>
      </c>
      <c r="G171" s="108">
        <v>38186966846</v>
      </c>
      <c r="H171" s="108">
        <v>34320502452</v>
      </c>
      <c r="I171" s="117">
        <v>32553704123</v>
      </c>
      <c r="J171" s="117">
        <v>29273019388</v>
      </c>
      <c r="K171" s="117">
        <v>29551462465</v>
      </c>
      <c r="L171" s="117">
        <v>28339818790</v>
      </c>
      <c r="M171" s="109" t="s">
        <v>354</v>
      </c>
      <c r="N171" s="107">
        <v>781</v>
      </c>
      <c r="O171" s="110">
        <f>+C171/$C$349</f>
        <v>3426.2459415142389</v>
      </c>
      <c r="P171" s="110">
        <f>+D171/$D$349</f>
        <v>3708.9334376444476</v>
      </c>
      <c r="Q171" s="110">
        <f>+E171/$E$349</f>
        <v>4208.3636469156036</v>
      </c>
      <c r="R171" s="110">
        <f t="shared" si="144"/>
        <v>5510.8316472232482</v>
      </c>
      <c r="S171" s="110">
        <f t="shared" si="145"/>
        <v>6663.0211420721635</v>
      </c>
      <c r="T171" s="110">
        <f t="shared" si="146"/>
        <v>5808.8998849407826</v>
      </c>
      <c r="U171" s="110">
        <f t="shared" si="147"/>
        <v>5332.9056774485043</v>
      </c>
      <c r="V171" s="110">
        <f t="shared" si="148"/>
        <v>4666.4686857569895</v>
      </c>
      <c r="W171" s="110">
        <f t="shared" si="149"/>
        <v>4595.0831878813979</v>
      </c>
      <c r="X171" s="110">
        <f t="shared" si="149"/>
        <v>4301.3128027557723</v>
      </c>
      <c r="Y171" s="109" t="s">
        <v>354</v>
      </c>
      <c r="Z171" s="107">
        <v>781</v>
      </c>
      <c r="AA171" s="110">
        <f>+O171/$O$350</f>
        <v>823.61681286399971</v>
      </c>
      <c r="AB171" s="110">
        <f>+P171/$P$350</f>
        <v>902.4168948040018</v>
      </c>
      <c r="AC171" s="110">
        <f>+Q171/$Q$350</f>
        <v>1026.4301577842937</v>
      </c>
      <c r="AD171" s="110">
        <f t="shared" si="150"/>
        <v>1370.8536435878727</v>
      </c>
      <c r="AE171" s="110">
        <f t="shared" si="151"/>
        <v>1691.1221172771989</v>
      </c>
      <c r="AF171" s="110">
        <f t="shared" si="152"/>
        <v>1481.862215546118</v>
      </c>
      <c r="AG171" s="110">
        <f t="shared" si="153"/>
        <v>1388.7775201688814</v>
      </c>
      <c r="AH171" s="110">
        <f t="shared" si="154"/>
        <v>1237.7901023228089</v>
      </c>
      <c r="AI171" s="111">
        <f t="shared" si="155"/>
        <v>1265.8631371574099</v>
      </c>
      <c r="AJ171" s="111">
        <f t="shared" si="155"/>
        <v>1188.2079565623681</v>
      </c>
    </row>
    <row r="172" spans="1:36" s="6" customFormat="1" ht="11.1" customHeight="1">
      <c r="A172" s="106" t="s">
        <v>355</v>
      </c>
      <c r="B172" s="107">
        <v>782</v>
      </c>
      <c r="C172" s="108">
        <v>9203197874</v>
      </c>
      <c r="D172" s="108">
        <v>10122995030</v>
      </c>
      <c r="E172" s="108">
        <v>11089190590</v>
      </c>
      <c r="F172" s="108">
        <v>14786428583</v>
      </c>
      <c r="G172" s="108">
        <v>15914818586</v>
      </c>
      <c r="H172" s="108">
        <v>15949799728</v>
      </c>
      <c r="I172" s="117">
        <v>16574762061</v>
      </c>
      <c r="J172" s="117">
        <v>16437272760</v>
      </c>
      <c r="K172" s="117">
        <v>16320810495</v>
      </c>
      <c r="L172" s="117">
        <v>16581871759</v>
      </c>
      <c r="M172" s="109" t="s">
        <v>355</v>
      </c>
      <c r="N172" s="107">
        <v>782</v>
      </c>
      <c r="O172" s="110">
        <f>+C172/$C$349</f>
        <v>1783.5685903328126</v>
      </c>
      <c r="P172" s="110">
        <f>+D172/$D$349</f>
        <v>1914.5549806445072</v>
      </c>
      <c r="Q172" s="110">
        <f>+E172/$E$349</f>
        <v>2046.3283790364651</v>
      </c>
      <c r="R172" s="110">
        <f t="shared" si="144"/>
        <v>2655.9181526366847</v>
      </c>
      <c r="S172" s="110">
        <f t="shared" si="145"/>
        <v>2776.8838813095877</v>
      </c>
      <c r="T172" s="110">
        <f t="shared" si="146"/>
        <v>2699.5755652000539</v>
      </c>
      <c r="U172" s="110">
        <f t="shared" si="147"/>
        <v>2715.2560692782754</v>
      </c>
      <c r="V172" s="110">
        <f t="shared" si="148"/>
        <v>2620.2974690485785</v>
      </c>
      <c r="W172" s="110">
        <f t="shared" si="149"/>
        <v>2537.7925714165763</v>
      </c>
      <c r="X172" s="110">
        <f t="shared" si="149"/>
        <v>2516.7351216729876</v>
      </c>
      <c r="Y172" s="109" t="s">
        <v>355</v>
      </c>
      <c r="Z172" s="107">
        <v>782</v>
      </c>
      <c r="AA172" s="110">
        <f>+O172/$O$350</f>
        <v>428.74244959923379</v>
      </c>
      <c r="AB172" s="110">
        <f>+P172/$P$350</f>
        <v>465.82846244391897</v>
      </c>
      <c r="AC172" s="110">
        <f>+Q172/$Q$350</f>
        <v>499.10448269182081</v>
      </c>
      <c r="AD172" s="110">
        <f t="shared" si="150"/>
        <v>660.67615737230972</v>
      </c>
      <c r="AE172" s="110">
        <f t="shared" si="151"/>
        <v>704.79286327654506</v>
      </c>
      <c r="AF172" s="110">
        <f t="shared" si="152"/>
        <v>688.66723602042191</v>
      </c>
      <c r="AG172" s="110">
        <f t="shared" si="153"/>
        <v>707.09793470788429</v>
      </c>
      <c r="AH172" s="110">
        <f t="shared" si="154"/>
        <v>695.03911645850883</v>
      </c>
      <c r="AI172" s="111">
        <f t="shared" si="155"/>
        <v>699.11641085856093</v>
      </c>
      <c r="AJ172" s="111">
        <f t="shared" si="155"/>
        <v>695.23069659474788</v>
      </c>
    </row>
    <row r="173" spans="1:36" s="6" customFormat="1" ht="11.1" customHeight="1">
      <c r="A173" s="106" t="s">
        <v>356</v>
      </c>
      <c r="B173" s="107">
        <v>783</v>
      </c>
      <c r="C173" s="108">
        <v>17362231921</v>
      </c>
      <c r="D173" s="108">
        <v>17792064899</v>
      </c>
      <c r="E173" s="108">
        <v>20602980255</v>
      </c>
      <c r="F173" s="108">
        <v>25889773985</v>
      </c>
      <c r="G173" s="108">
        <v>27510648165</v>
      </c>
      <c r="H173" s="108">
        <v>29906922403</v>
      </c>
      <c r="I173" s="117">
        <v>29389111383</v>
      </c>
      <c r="J173" s="117">
        <v>28145045768</v>
      </c>
      <c r="K173" s="117">
        <v>27988524238</v>
      </c>
      <c r="L173" s="117">
        <v>27172547409</v>
      </c>
      <c r="M173" s="109" t="s">
        <v>356</v>
      </c>
      <c r="N173" s="107">
        <v>783</v>
      </c>
      <c r="O173" s="110">
        <f>+C173/$C$349</f>
        <v>3364.7794969022234</v>
      </c>
      <c r="P173" s="110">
        <f>+D173/$D$349</f>
        <v>3365.0008092842818</v>
      </c>
      <c r="Q173" s="110">
        <f>+E173/$E$349</f>
        <v>3801.94233712187</v>
      </c>
      <c r="R173" s="110">
        <f t="shared" si="144"/>
        <v>4650.2859232335095</v>
      </c>
      <c r="S173" s="110">
        <f t="shared" si="145"/>
        <v>4800.1725587352967</v>
      </c>
      <c r="T173" s="110">
        <f t="shared" si="146"/>
        <v>5061.8815487532547</v>
      </c>
      <c r="U173" s="110">
        <f t="shared" si="147"/>
        <v>4814.4861904926502</v>
      </c>
      <c r="V173" s="110">
        <f t="shared" si="148"/>
        <v>4486.6562275229171</v>
      </c>
      <c r="W173" s="110">
        <f t="shared" si="149"/>
        <v>4352.0552436945127</v>
      </c>
      <c r="X173" s="110">
        <f t="shared" si="149"/>
        <v>4124.1486729287544</v>
      </c>
      <c r="Y173" s="109" t="s">
        <v>356</v>
      </c>
      <c r="Z173" s="107">
        <v>783</v>
      </c>
      <c r="AA173" s="110">
        <f>+O173/$O$350</f>
        <v>808.84122521688062</v>
      </c>
      <c r="AB173" s="110">
        <f>+P173/$P$350</f>
        <v>818.73499009349916</v>
      </c>
      <c r="AC173" s="110">
        <f>+Q173/$Q$350</f>
        <v>927.30300905411468</v>
      </c>
      <c r="AD173" s="110">
        <f t="shared" si="150"/>
        <v>1156.787543092913</v>
      </c>
      <c r="AE173" s="110">
        <f t="shared" si="151"/>
        <v>1218.317908308451</v>
      </c>
      <c r="AF173" s="110">
        <f t="shared" si="152"/>
        <v>1291.2963134574629</v>
      </c>
      <c r="AG173" s="110">
        <f t="shared" si="153"/>
        <v>1253.7724454407944</v>
      </c>
      <c r="AH173" s="110">
        <f t="shared" si="154"/>
        <v>1190.0944900591292</v>
      </c>
      <c r="AI173" s="111">
        <f t="shared" si="155"/>
        <v>1198.9132902739705</v>
      </c>
      <c r="AJ173" s="111">
        <f t="shared" si="155"/>
        <v>1139.2675892068382</v>
      </c>
    </row>
    <row r="174" spans="1:36" s="6" customFormat="1" ht="11.1" customHeight="1">
      <c r="A174" s="120" t="s">
        <v>357</v>
      </c>
      <c r="B174" s="107">
        <v>785</v>
      </c>
      <c r="C174" s="116" t="s">
        <v>223</v>
      </c>
      <c r="D174" s="116" t="s">
        <v>223</v>
      </c>
      <c r="E174" s="116" t="s">
        <v>223</v>
      </c>
      <c r="F174" s="108">
        <v>16232798790</v>
      </c>
      <c r="G174" s="108">
        <v>16976397789</v>
      </c>
      <c r="H174" s="108">
        <v>16462052520</v>
      </c>
      <c r="I174" s="117">
        <v>15661595802</v>
      </c>
      <c r="J174" s="117">
        <v>14660087329</v>
      </c>
      <c r="K174" s="117">
        <v>15393859079</v>
      </c>
      <c r="L174" s="117">
        <v>13767625354</v>
      </c>
      <c r="M174" s="109" t="s">
        <v>357</v>
      </c>
      <c r="N174" s="107">
        <v>785</v>
      </c>
      <c r="O174" s="118" t="s">
        <v>223</v>
      </c>
      <c r="P174" s="118" t="s">
        <v>223</v>
      </c>
      <c r="Q174" s="118" t="s">
        <v>223</v>
      </c>
      <c r="R174" s="110">
        <f t="shared" si="144"/>
        <v>2915.7131982517358</v>
      </c>
      <c r="S174" s="110">
        <f t="shared" si="145"/>
        <v>2962.1126454085625</v>
      </c>
      <c r="T174" s="110">
        <f t="shared" si="146"/>
        <v>2786.2766613938243</v>
      </c>
      <c r="U174" s="110">
        <f t="shared" si="147"/>
        <v>2565.6623545760872</v>
      </c>
      <c r="V174" s="110">
        <f t="shared" si="148"/>
        <v>2336.9928993141461</v>
      </c>
      <c r="W174" s="110">
        <f t="shared" si="149"/>
        <v>2393.6569343837491</v>
      </c>
      <c r="X174" s="110">
        <f t="shared" si="149"/>
        <v>2089.5992185949035</v>
      </c>
      <c r="Y174" s="109" t="s">
        <v>357</v>
      </c>
      <c r="Z174" s="107">
        <v>785</v>
      </c>
      <c r="AA174" s="118" t="s">
        <v>223</v>
      </c>
      <c r="AB174" s="118" t="s">
        <v>223</v>
      </c>
      <c r="AC174" s="118" t="s">
        <v>223</v>
      </c>
      <c r="AD174" s="110">
        <f t="shared" si="150"/>
        <v>725.30179060988462</v>
      </c>
      <c r="AE174" s="110">
        <f t="shared" si="151"/>
        <v>751.80523995141175</v>
      </c>
      <c r="AF174" s="110">
        <f t="shared" si="152"/>
        <v>710.78486260046543</v>
      </c>
      <c r="AG174" s="110">
        <f t="shared" si="153"/>
        <v>668.14123817085601</v>
      </c>
      <c r="AH174" s="110">
        <f t="shared" si="154"/>
        <v>619.89201573319531</v>
      </c>
      <c r="AI174" s="111">
        <f t="shared" si="155"/>
        <v>659.4096237971761</v>
      </c>
      <c r="AJ174" s="111">
        <f t="shared" si="155"/>
        <v>577.23735320301205</v>
      </c>
    </row>
    <row r="175" spans="1:36" s="6" customFormat="1" ht="11.1" customHeight="1">
      <c r="A175" s="106" t="s">
        <v>358</v>
      </c>
      <c r="B175" s="107">
        <v>784</v>
      </c>
      <c r="C175" s="108">
        <v>6023041909</v>
      </c>
      <c r="D175" s="108">
        <v>6356457076</v>
      </c>
      <c r="E175" s="108">
        <v>6736864847</v>
      </c>
      <c r="F175" s="108">
        <v>8369718944</v>
      </c>
      <c r="G175" s="108">
        <v>9071061143</v>
      </c>
      <c r="H175" s="108">
        <v>8794462846</v>
      </c>
      <c r="I175" s="117">
        <v>9586316965</v>
      </c>
      <c r="J175" s="117">
        <v>9284760548</v>
      </c>
      <c r="K175" s="117">
        <v>8920709265</v>
      </c>
      <c r="L175" s="117">
        <v>9612272623</v>
      </c>
      <c r="M175" s="109" t="s">
        <v>358</v>
      </c>
      <c r="N175" s="107">
        <v>784</v>
      </c>
      <c r="O175" s="110">
        <f t="shared" ref="O175:O184" si="157">+C175/$C$349</f>
        <v>1167.2582198302284</v>
      </c>
      <c r="P175" s="110">
        <f t="shared" ref="P175:P184" si="158">+D175/$D$349</f>
        <v>1202.1922877609891</v>
      </c>
      <c r="Q175" s="110">
        <f t="shared" ref="Q175:Q184" si="159">+E175/$E$349</f>
        <v>1243.1779948467145</v>
      </c>
      <c r="R175" s="110">
        <f t="shared" si="144"/>
        <v>1503.3575113191175</v>
      </c>
      <c r="S175" s="110">
        <f t="shared" si="145"/>
        <v>1582.7565572459</v>
      </c>
      <c r="T175" s="110">
        <f t="shared" si="146"/>
        <v>1488.5025149527899</v>
      </c>
      <c r="U175" s="110">
        <f t="shared" si="147"/>
        <v>1570.4180383070386</v>
      </c>
      <c r="V175" s="110">
        <f t="shared" si="148"/>
        <v>1480.1016518902429</v>
      </c>
      <c r="W175" s="110">
        <f t="shared" si="149"/>
        <v>1387.1192065749199</v>
      </c>
      <c r="X175" s="110">
        <f t="shared" si="149"/>
        <v>1458.9151611469674</v>
      </c>
      <c r="Y175" s="109" t="s">
        <v>358</v>
      </c>
      <c r="Z175" s="107">
        <v>784</v>
      </c>
      <c r="AA175" s="110">
        <f t="shared" ref="AA175:AA184" si="160">+O175/$O$350</f>
        <v>280.59091822842026</v>
      </c>
      <c r="AB175" s="110">
        <f t="shared" ref="AB175:AB184" si="161">+P175/$P$350</f>
        <v>292.50420626788053</v>
      </c>
      <c r="AC175" s="110">
        <f t="shared" ref="AC175:AC184" si="162">+Q175/$Q$350</f>
        <v>303.21414508456451</v>
      </c>
      <c r="AD175" s="110">
        <f t="shared" si="150"/>
        <v>373.96953017888501</v>
      </c>
      <c r="AE175" s="110">
        <f t="shared" si="151"/>
        <v>401.71486224515229</v>
      </c>
      <c r="AF175" s="110">
        <f t="shared" si="152"/>
        <v>379.72002932469127</v>
      </c>
      <c r="AG175" s="110">
        <f t="shared" si="153"/>
        <v>408.96303080912463</v>
      </c>
      <c r="AH175" s="110">
        <f t="shared" si="154"/>
        <v>392.59990766319441</v>
      </c>
      <c r="AI175" s="111">
        <f t="shared" si="155"/>
        <v>382.12650318868316</v>
      </c>
      <c r="AJ175" s="111">
        <f t="shared" si="155"/>
        <v>403.01523788590259</v>
      </c>
    </row>
    <row r="176" spans="1:36" s="7" customFormat="1" ht="11.1" customHeight="1">
      <c r="A176" s="104" t="s">
        <v>23</v>
      </c>
      <c r="B176" s="101">
        <v>790</v>
      </c>
      <c r="C176" s="102">
        <f t="shared" ref="C176:L176" si="163">+C177+C180+C181</f>
        <v>41893573264</v>
      </c>
      <c r="D176" s="102">
        <f t="shared" si="163"/>
        <v>45060178723</v>
      </c>
      <c r="E176" s="102">
        <f t="shared" si="163"/>
        <v>49436669139</v>
      </c>
      <c r="F176" s="102">
        <f t="shared" si="163"/>
        <v>58688994159</v>
      </c>
      <c r="G176" s="102">
        <f t="shared" si="163"/>
        <v>64275007984</v>
      </c>
      <c r="H176" s="102">
        <f t="shared" si="163"/>
        <v>77226458052</v>
      </c>
      <c r="I176" s="122">
        <f t="shared" si="163"/>
        <v>81532480222</v>
      </c>
      <c r="J176" s="122">
        <f t="shared" si="163"/>
        <v>86108979629</v>
      </c>
      <c r="K176" s="122">
        <f t="shared" si="163"/>
        <v>86852802660</v>
      </c>
      <c r="L176" s="122">
        <f t="shared" si="163"/>
        <v>91309882339</v>
      </c>
      <c r="M176" s="105" t="s">
        <v>23</v>
      </c>
      <c r="N176" s="101">
        <v>790</v>
      </c>
      <c r="O176" s="99">
        <f t="shared" si="157"/>
        <v>8118.9237082002664</v>
      </c>
      <c r="P176" s="99">
        <f t="shared" si="158"/>
        <v>8522.2001341683263</v>
      </c>
      <c r="Q176" s="99">
        <f t="shared" si="159"/>
        <v>9122.7270559673834</v>
      </c>
      <c r="R176" s="99">
        <f t="shared" si="144"/>
        <v>10541.637155444303</v>
      </c>
      <c r="S176" s="99">
        <f t="shared" si="145"/>
        <v>11214.971297179865</v>
      </c>
      <c r="T176" s="99">
        <f t="shared" si="146"/>
        <v>13070.926450451927</v>
      </c>
      <c r="U176" s="99">
        <f t="shared" si="147"/>
        <v>13356.545388183986</v>
      </c>
      <c r="V176" s="99">
        <f t="shared" si="148"/>
        <v>13726.79912772977</v>
      </c>
      <c r="W176" s="99">
        <f t="shared" si="149"/>
        <v>13505.113454064271</v>
      </c>
      <c r="X176" s="99">
        <f t="shared" si="149"/>
        <v>13858.675979306212</v>
      </c>
      <c r="Y176" s="105" t="s">
        <v>23</v>
      </c>
      <c r="Z176" s="101">
        <v>790</v>
      </c>
      <c r="AA176" s="99">
        <f t="shared" si="160"/>
        <v>1951.6643529327564</v>
      </c>
      <c r="AB176" s="99">
        <f t="shared" si="161"/>
        <v>2073.5280131796412</v>
      </c>
      <c r="AC176" s="99">
        <f t="shared" si="162"/>
        <v>2225.0553795042401</v>
      </c>
      <c r="AD176" s="99">
        <f t="shared" si="150"/>
        <v>2622.2977998617671</v>
      </c>
      <c r="AE176" s="99">
        <f t="shared" si="151"/>
        <v>2846.4394155278846</v>
      </c>
      <c r="AF176" s="99">
        <f t="shared" si="152"/>
        <v>3334.4200128703897</v>
      </c>
      <c r="AG176" s="99">
        <f t="shared" si="153"/>
        <v>3478.2670281729129</v>
      </c>
      <c r="AH176" s="149">
        <f t="shared" si="154"/>
        <v>3641.0607765861459</v>
      </c>
      <c r="AI176" s="99">
        <f t="shared" si="155"/>
        <v>3720.4169294942894</v>
      </c>
      <c r="AJ176" s="99">
        <f t="shared" si="155"/>
        <v>3828.3635301950862</v>
      </c>
    </row>
    <row r="177" spans="1:36" s="6" customFormat="1" ht="11.1" customHeight="1">
      <c r="A177" s="106" t="s">
        <v>359</v>
      </c>
      <c r="B177" s="107">
        <v>791</v>
      </c>
      <c r="C177" s="136">
        <f t="shared" ref="C177:I177" si="164">+C178+C179</f>
        <v>19647604104</v>
      </c>
      <c r="D177" s="136">
        <f t="shared" si="164"/>
        <v>21427826339</v>
      </c>
      <c r="E177" s="136">
        <f t="shared" si="164"/>
        <v>25128095528</v>
      </c>
      <c r="F177" s="136">
        <f t="shared" si="164"/>
        <v>29647607368</v>
      </c>
      <c r="G177" s="136">
        <f t="shared" si="164"/>
        <v>34663250790</v>
      </c>
      <c r="H177" s="136">
        <f t="shared" si="164"/>
        <v>45623188544</v>
      </c>
      <c r="I177" s="117">
        <f t="shared" si="164"/>
        <v>47970455132</v>
      </c>
      <c r="J177" s="117">
        <v>51379977685</v>
      </c>
      <c r="K177" s="117">
        <v>52603123362</v>
      </c>
      <c r="L177" s="117">
        <v>57339588486</v>
      </c>
      <c r="M177" s="109" t="s">
        <v>359</v>
      </c>
      <c r="N177" s="107">
        <v>791</v>
      </c>
      <c r="O177" s="110">
        <f t="shared" si="157"/>
        <v>3807.6818552590498</v>
      </c>
      <c r="P177" s="110">
        <f t="shared" si="158"/>
        <v>4052.6298314025753</v>
      </c>
      <c r="Q177" s="110">
        <f t="shared" si="159"/>
        <v>4636.9781971693656</v>
      </c>
      <c r="R177" s="110">
        <f t="shared" si="144"/>
        <v>5325.2628346946331</v>
      </c>
      <c r="S177" s="110">
        <f t="shared" si="145"/>
        <v>6048.1884774494047</v>
      </c>
      <c r="T177" s="110">
        <f t="shared" si="146"/>
        <v>7721.9305007123921</v>
      </c>
      <c r="U177" s="110">
        <f t="shared" si="147"/>
        <v>7858.457874920814</v>
      </c>
      <c r="V177" s="110">
        <f t="shared" si="148"/>
        <v>8190.5817013270726</v>
      </c>
      <c r="W177" s="110">
        <f t="shared" si="149"/>
        <v>8179.4844528273134</v>
      </c>
      <c r="X177" s="110">
        <f t="shared" si="149"/>
        <v>8702.7905113707766</v>
      </c>
      <c r="Y177" s="109" t="s">
        <v>359</v>
      </c>
      <c r="Z177" s="107">
        <v>791</v>
      </c>
      <c r="AA177" s="110">
        <f t="shared" si="160"/>
        <v>915.30813828342536</v>
      </c>
      <c r="AB177" s="110">
        <f t="shared" si="161"/>
        <v>986.04132150914234</v>
      </c>
      <c r="AC177" s="110">
        <f t="shared" si="162"/>
        <v>1130.9702919925282</v>
      </c>
      <c r="AD177" s="110">
        <f t="shared" si="150"/>
        <v>1324.692247436476</v>
      </c>
      <c r="AE177" s="110">
        <f t="shared" si="151"/>
        <v>1535.0732176267525</v>
      </c>
      <c r="AF177" s="110">
        <f t="shared" si="152"/>
        <v>1969.8802297735695</v>
      </c>
      <c r="AG177" s="110">
        <f t="shared" si="153"/>
        <v>2046.4734049272954</v>
      </c>
      <c r="AH177" s="110">
        <f t="shared" si="154"/>
        <v>2172.5680905376848</v>
      </c>
      <c r="AI177" s="111">
        <f t="shared" si="155"/>
        <v>2253.3015021562846</v>
      </c>
      <c r="AJ177" s="111">
        <f t="shared" si="155"/>
        <v>2404.0857766217614</v>
      </c>
    </row>
    <row r="178" spans="1:36" s="6" customFormat="1" ht="11.1" customHeight="1">
      <c r="A178" s="106" t="s">
        <v>360</v>
      </c>
      <c r="B178" s="107">
        <v>901</v>
      </c>
      <c r="C178" s="108">
        <v>16203049930</v>
      </c>
      <c r="D178" s="108">
        <v>16882310200</v>
      </c>
      <c r="E178" s="108">
        <v>19323493200</v>
      </c>
      <c r="F178" s="108">
        <v>22305310600</v>
      </c>
      <c r="G178" s="108">
        <v>23263532100</v>
      </c>
      <c r="H178" s="108">
        <v>27674615020</v>
      </c>
      <c r="I178" s="117">
        <v>27379834200</v>
      </c>
      <c r="J178" s="117">
        <v>29267734640</v>
      </c>
      <c r="K178" s="117">
        <v>26074008600</v>
      </c>
      <c r="L178" s="117">
        <v>26667334400</v>
      </c>
      <c r="M178" s="109" t="s">
        <v>360</v>
      </c>
      <c r="N178" s="107">
        <v>901</v>
      </c>
      <c r="O178" s="110">
        <f t="shared" si="157"/>
        <v>3140.1314323997854</v>
      </c>
      <c r="P178" s="110">
        <f t="shared" si="158"/>
        <v>3192.9395383883307</v>
      </c>
      <c r="Q178" s="110">
        <f t="shared" si="159"/>
        <v>3565.8339710507362</v>
      </c>
      <c r="R178" s="110">
        <f t="shared" si="144"/>
        <v>4006.4494945621354</v>
      </c>
      <c r="S178" s="110">
        <f t="shared" si="145"/>
        <v>4059.1180453445968</v>
      </c>
      <c r="T178" s="110">
        <f t="shared" si="146"/>
        <v>4684.0534526058591</v>
      </c>
      <c r="U178" s="110">
        <f t="shared" si="147"/>
        <v>4485.3290028404526</v>
      </c>
      <c r="V178" s="110">
        <f t="shared" si="148"/>
        <v>4665.626233848383</v>
      </c>
      <c r="W178" s="110">
        <f t="shared" si="149"/>
        <v>4054.3590253929924</v>
      </c>
      <c r="X178" s="110">
        <f t="shared" si="149"/>
        <v>4047.4693123501588</v>
      </c>
      <c r="Y178" s="109" t="s">
        <v>360</v>
      </c>
      <c r="Z178" s="107">
        <v>901</v>
      </c>
      <c r="AA178" s="110">
        <f t="shared" si="160"/>
        <v>754.83928663456379</v>
      </c>
      <c r="AB178" s="110">
        <f t="shared" si="161"/>
        <v>776.87093391443568</v>
      </c>
      <c r="AC178" s="110">
        <f t="shared" si="162"/>
        <v>869.71560269530153</v>
      </c>
      <c r="AD178" s="110">
        <f t="shared" si="150"/>
        <v>996.62922750301891</v>
      </c>
      <c r="AE178" s="110">
        <f t="shared" si="151"/>
        <v>1030.2330064326388</v>
      </c>
      <c r="AF178" s="110">
        <f t="shared" si="152"/>
        <v>1194.9115950525152</v>
      </c>
      <c r="AG178" s="110">
        <f t="shared" si="153"/>
        <v>1168.0544278230345</v>
      </c>
      <c r="AH178" s="110">
        <f t="shared" si="154"/>
        <v>1237.5666402780857</v>
      </c>
      <c r="AI178" s="111">
        <f t="shared" si="155"/>
        <v>1116.9033127804387</v>
      </c>
      <c r="AJ178" s="111">
        <f t="shared" si="155"/>
        <v>1118.0854454005964</v>
      </c>
    </row>
    <row r="179" spans="1:36" s="6" customFormat="1" ht="11.1" customHeight="1">
      <c r="A179" s="120" t="s">
        <v>361</v>
      </c>
      <c r="B179" s="107">
        <v>902</v>
      </c>
      <c r="C179" s="108">
        <v>3444554174</v>
      </c>
      <c r="D179" s="108">
        <v>4545516139</v>
      </c>
      <c r="E179" s="108">
        <v>5804602328</v>
      </c>
      <c r="F179" s="108">
        <v>7342296768</v>
      </c>
      <c r="G179" s="108">
        <v>11399718690</v>
      </c>
      <c r="H179" s="108">
        <v>17948573524</v>
      </c>
      <c r="I179" s="117">
        <v>20590620932</v>
      </c>
      <c r="J179" s="117">
        <v>22112243045</v>
      </c>
      <c r="K179" s="117">
        <v>26529114762</v>
      </c>
      <c r="L179" s="117">
        <v>30672254086</v>
      </c>
      <c r="M179" s="109" t="s">
        <v>361</v>
      </c>
      <c r="N179" s="107">
        <v>902</v>
      </c>
      <c r="O179" s="110">
        <f t="shared" si="157"/>
        <v>667.5504228592647</v>
      </c>
      <c r="P179" s="110">
        <f t="shared" si="158"/>
        <v>859.6902930142445</v>
      </c>
      <c r="Q179" s="110">
        <f t="shared" si="159"/>
        <v>1071.1442261186289</v>
      </c>
      <c r="R179" s="110">
        <f t="shared" si="144"/>
        <v>1318.8133401324974</v>
      </c>
      <c r="S179" s="110">
        <f t="shared" si="145"/>
        <v>1989.0704321048077</v>
      </c>
      <c r="T179" s="110">
        <f t="shared" si="146"/>
        <v>3037.877048106533</v>
      </c>
      <c r="U179" s="110">
        <f t="shared" si="147"/>
        <v>3373.1288720803618</v>
      </c>
      <c r="V179" s="110">
        <f t="shared" si="148"/>
        <v>3524.95546747869</v>
      </c>
      <c r="W179" s="110">
        <f t="shared" si="149"/>
        <v>4125.125427434321</v>
      </c>
      <c r="X179" s="110">
        <f t="shared" si="149"/>
        <v>4655.3211990206182</v>
      </c>
      <c r="Y179" s="109" t="s">
        <v>361</v>
      </c>
      <c r="Z179" s="107">
        <v>902</v>
      </c>
      <c r="AA179" s="110">
        <f t="shared" si="160"/>
        <v>160.46885164886169</v>
      </c>
      <c r="AB179" s="110">
        <f t="shared" si="161"/>
        <v>209.17038759470668</v>
      </c>
      <c r="AC179" s="110">
        <f t="shared" si="162"/>
        <v>261.25468929722661</v>
      </c>
      <c r="AD179" s="110">
        <f t="shared" si="150"/>
        <v>328.0630199334571</v>
      </c>
      <c r="AE179" s="110">
        <f t="shared" si="151"/>
        <v>504.84021119411364</v>
      </c>
      <c r="AF179" s="110">
        <f t="shared" si="152"/>
        <v>774.9686347210544</v>
      </c>
      <c r="AG179" s="110">
        <f t="shared" si="153"/>
        <v>878.41897710426088</v>
      </c>
      <c r="AH179" s="110">
        <f t="shared" si="154"/>
        <v>935.00145025959944</v>
      </c>
      <c r="AI179" s="111">
        <f t="shared" si="155"/>
        <v>1136.398189375846</v>
      </c>
      <c r="AJ179" s="111">
        <f t="shared" si="155"/>
        <v>1286.0003312211652</v>
      </c>
    </row>
    <row r="180" spans="1:36" s="6" customFormat="1" ht="11.1" customHeight="1">
      <c r="A180" s="106" t="s">
        <v>362</v>
      </c>
      <c r="B180" s="107">
        <v>792</v>
      </c>
      <c r="C180" s="108">
        <v>6015486275</v>
      </c>
      <c r="D180" s="108">
        <v>6466852409</v>
      </c>
      <c r="E180" s="108">
        <v>7248229027</v>
      </c>
      <c r="F180" s="108">
        <v>8239260370</v>
      </c>
      <c r="G180" s="108">
        <v>8193520225</v>
      </c>
      <c r="H180" s="108">
        <v>7980230188</v>
      </c>
      <c r="I180" s="117">
        <v>8806662168</v>
      </c>
      <c r="J180" s="117">
        <v>9546452730</v>
      </c>
      <c r="K180" s="117">
        <v>8635073247</v>
      </c>
      <c r="L180" s="117">
        <v>8377902590</v>
      </c>
      <c r="M180" s="109" t="s">
        <v>362</v>
      </c>
      <c r="N180" s="107">
        <v>792</v>
      </c>
      <c r="O180" s="110">
        <f t="shared" si="157"/>
        <v>1165.7939471212255</v>
      </c>
      <c r="P180" s="110">
        <f t="shared" si="158"/>
        <v>1223.0712799968528</v>
      </c>
      <c r="Q180" s="110">
        <f t="shared" si="159"/>
        <v>1337.5418733519996</v>
      </c>
      <c r="R180" s="110">
        <f t="shared" si="144"/>
        <v>1479.9247200329205</v>
      </c>
      <c r="S180" s="110">
        <f t="shared" si="145"/>
        <v>1429.6395602021853</v>
      </c>
      <c r="T180" s="110">
        <f t="shared" si="146"/>
        <v>1350.6899639860251</v>
      </c>
      <c r="U180" s="110">
        <f t="shared" si="147"/>
        <v>1442.6959985151473</v>
      </c>
      <c r="V180" s="110">
        <f t="shared" si="148"/>
        <v>1521.8185091923299</v>
      </c>
      <c r="W180" s="110">
        <f t="shared" si="149"/>
        <v>1342.7044414606821</v>
      </c>
      <c r="X180" s="110">
        <f t="shared" si="149"/>
        <v>1271.5670462693083</v>
      </c>
      <c r="Y180" s="109" t="s">
        <v>362</v>
      </c>
      <c r="Z180" s="107">
        <v>792</v>
      </c>
      <c r="AA180" s="110">
        <f t="shared" si="160"/>
        <v>280.23892959644843</v>
      </c>
      <c r="AB180" s="110">
        <f t="shared" si="161"/>
        <v>297.58425304059676</v>
      </c>
      <c r="AC180" s="110">
        <f t="shared" si="162"/>
        <v>326.22972520780479</v>
      </c>
      <c r="AD180" s="110">
        <f t="shared" si="150"/>
        <v>368.1404776201295</v>
      </c>
      <c r="AE180" s="110">
        <f t="shared" si="151"/>
        <v>362.85268025436176</v>
      </c>
      <c r="AF180" s="110">
        <f t="shared" si="152"/>
        <v>344.56376632296559</v>
      </c>
      <c r="AG180" s="110">
        <f t="shared" si="153"/>
        <v>375.70208294665292</v>
      </c>
      <c r="AH180" s="110">
        <f t="shared" si="154"/>
        <v>403.66538705366838</v>
      </c>
      <c r="AI180" s="111">
        <f t="shared" si="155"/>
        <v>369.89103070542205</v>
      </c>
      <c r="AJ180" s="111">
        <f t="shared" si="155"/>
        <v>351.26161499152164</v>
      </c>
    </row>
    <row r="181" spans="1:36" s="6" customFormat="1" ht="11.1" customHeight="1">
      <c r="A181" s="106" t="s">
        <v>363</v>
      </c>
      <c r="B181" s="107">
        <v>793</v>
      </c>
      <c r="C181" s="108">
        <v>16230482885</v>
      </c>
      <c r="D181" s="108">
        <v>17165499975</v>
      </c>
      <c r="E181" s="108">
        <v>17060344584</v>
      </c>
      <c r="F181" s="108">
        <v>20802126421</v>
      </c>
      <c r="G181" s="108">
        <v>21418236969</v>
      </c>
      <c r="H181" s="108">
        <v>23623039320</v>
      </c>
      <c r="I181" s="117">
        <v>24755362922</v>
      </c>
      <c r="J181" s="117">
        <v>25182549214</v>
      </c>
      <c r="K181" s="117">
        <v>25614606051</v>
      </c>
      <c r="L181" s="117">
        <v>25592391263</v>
      </c>
      <c r="M181" s="109" t="s">
        <v>363</v>
      </c>
      <c r="N181" s="107">
        <v>793</v>
      </c>
      <c r="O181" s="110">
        <f t="shared" si="157"/>
        <v>3145.4479058199909</v>
      </c>
      <c r="P181" s="110">
        <f t="shared" si="158"/>
        <v>3246.4990227688982</v>
      </c>
      <c r="Q181" s="110">
        <f t="shared" si="159"/>
        <v>3148.2069854460187</v>
      </c>
      <c r="R181" s="110">
        <f t="shared" si="144"/>
        <v>3736.4496007167504</v>
      </c>
      <c r="S181" s="110">
        <f t="shared" si="145"/>
        <v>3737.1432595282749</v>
      </c>
      <c r="T181" s="110">
        <f t="shared" si="146"/>
        <v>3998.305985753509</v>
      </c>
      <c r="U181" s="110">
        <f t="shared" si="147"/>
        <v>4055.3915147480247</v>
      </c>
      <c r="V181" s="110">
        <f t="shared" si="148"/>
        <v>4014.3989172103675</v>
      </c>
      <c r="W181" s="110">
        <f t="shared" si="149"/>
        <v>3982.9245597762747</v>
      </c>
      <c r="X181" s="110">
        <f t="shared" si="149"/>
        <v>3884.3184216661275</v>
      </c>
      <c r="Y181" s="109" t="s">
        <v>363</v>
      </c>
      <c r="Z181" s="107">
        <v>793</v>
      </c>
      <c r="AA181" s="110">
        <f t="shared" si="160"/>
        <v>756.11728505288238</v>
      </c>
      <c r="AB181" s="110">
        <f t="shared" si="161"/>
        <v>789.90243862990212</v>
      </c>
      <c r="AC181" s="110">
        <f t="shared" si="162"/>
        <v>767.8553623039071</v>
      </c>
      <c r="AD181" s="110">
        <f t="shared" si="150"/>
        <v>929.46507480516186</v>
      </c>
      <c r="AE181" s="110">
        <f t="shared" si="151"/>
        <v>948.51351764677031</v>
      </c>
      <c r="AF181" s="110">
        <f t="shared" si="152"/>
        <v>1019.9760167738543</v>
      </c>
      <c r="AG181" s="110">
        <f t="shared" si="153"/>
        <v>1056.0915402989649</v>
      </c>
      <c r="AH181" s="110">
        <f t="shared" si="154"/>
        <v>1064.8272989947925</v>
      </c>
      <c r="AI181" s="111">
        <f t="shared" si="155"/>
        <v>1097.2243966325825</v>
      </c>
      <c r="AJ181" s="111">
        <f t="shared" si="155"/>
        <v>1073.016138581803</v>
      </c>
    </row>
    <row r="182" spans="1:36" s="7" customFormat="1" ht="11.1" customHeight="1">
      <c r="A182" s="104" t="s">
        <v>24</v>
      </c>
      <c r="B182" s="101">
        <v>810</v>
      </c>
      <c r="C182" s="102">
        <f>+C183+C184+C196</f>
        <v>114697328447</v>
      </c>
      <c r="D182" s="102">
        <f>+D183+D184+D196</f>
        <v>119496685898</v>
      </c>
      <c r="E182" s="102">
        <f>+E183+E184+E196+E200+E201</f>
        <v>213712473185</v>
      </c>
      <c r="F182" s="102">
        <f>+F183+F184+F196+F200+F201</f>
        <v>258131000480</v>
      </c>
      <c r="G182" s="102">
        <f>+G183+G184+G196+G200+G201+G202</f>
        <v>351157908145</v>
      </c>
      <c r="H182" s="102">
        <f>+H183+H184+H196+H200+H202</f>
        <v>357291061801</v>
      </c>
      <c r="I182" s="122">
        <f>+I183+I184+I196+I200+I202</f>
        <v>386693416146</v>
      </c>
      <c r="J182" s="122">
        <f>+J183+J184+J196+J200+J202</f>
        <v>418288895397</v>
      </c>
      <c r="K182" s="122">
        <f>+K183+K184+K196+K200+K202</f>
        <v>462085232327</v>
      </c>
      <c r="L182" s="122">
        <f>+L183+L184+L196+L200+L202</f>
        <v>484026143160</v>
      </c>
      <c r="M182" s="105" t="s">
        <v>24</v>
      </c>
      <c r="N182" s="101">
        <v>810</v>
      </c>
      <c r="O182" s="99">
        <f t="shared" si="157"/>
        <v>22228.203197835035</v>
      </c>
      <c r="P182" s="99">
        <f t="shared" si="158"/>
        <v>22600.324753545607</v>
      </c>
      <c r="Q182" s="99">
        <f t="shared" si="159"/>
        <v>39437.134323122409</v>
      </c>
      <c r="R182" s="99">
        <f t="shared" si="144"/>
        <v>46365.138551530159</v>
      </c>
      <c r="S182" s="99">
        <f t="shared" si="145"/>
        <v>61271.495471525144</v>
      </c>
      <c r="T182" s="99">
        <f t="shared" si="146"/>
        <v>60473.124211654795</v>
      </c>
      <c r="U182" s="99">
        <f t="shared" si="147"/>
        <v>63347.61496280742</v>
      </c>
      <c r="V182" s="99">
        <f t="shared" si="148"/>
        <v>66680.242516087848</v>
      </c>
      <c r="W182" s="99">
        <f t="shared" si="149"/>
        <v>71851.607511772861</v>
      </c>
      <c r="X182" s="99">
        <f t="shared" si="149"/>
        <v>73463.696499613579</v>
      </c>
      <c r="Y182" s="105" t="s">
        <v>24</v>
      </c>
      <c r="Z182" s="101">
        <v>810</v>
      </c>
      <c r="AA182" s="99">
        <f t="shared" si="160"/>
        <v>5343.3180764026529</v>
      </c>
      <c r="AB182" s="99">
        <f t="shared" si="161"/>
        <v>5498.8624704490521</v>
      </c>
      <c r="AC182" s="99">
        <f t="shared" si="162"/>
        <v>9618.8132495420523</v>
      </c>
      <c r="AD182" s="99">
        <f t="shared" si="150"/>
        <v>11533.616555107006</v>
      </c>
      <c r="AE182" s="99">
        <f t="shared" si="151"/>
        <v>15551.140982620595</v>
      </c>
      <c r="AF182" s="99">
        <f t="shared" si="152"/>
        <v>15426.817400932347</v>
      </c>
      <c r="AG182" s="99">
        <f t="shared" si="153"/>
        <v>16496.774729897767</v>
      </c>
      <c r="AH182" s="149">
        <f t="shared" si="154"/>
        <v>17687.066980394655</v>
      </c>
      <c r="AI182" s="99">
        <f t="shared" si="155"/>
        <v>19793.831270460843</v>
      </c>
      <c r="AJ182" s="99">
        <f t="shared" si="155"/>
        <v>20293.83881204795</v>
      </c>
    </row>
    <row r="183" spans="1:36" s="6" customFormat="1" ht="11.1" customHeight="1">
      <c r="A183" s="106" t="s">
        <v>364</v>
      </c>
      <c r="B183" s="107">
        <v>811</v>
      </c>
      <c r="C183" s="108">
        <v>5130146020</v>
      </c>
      <c r="D183" s="108">
        <v>6288524550</v>
      </c>
      <c r="E183" s="108">
        <v>8143097068</v>
      </c>
      <c r="F183" s="108">
        <v>10424635407</v>
      </c>
      <c r="G183" s="108">
        <v>11228585797</v>
      </c>
      <c r="H183" s="108">
        <v>10613135199</v>
      </c>
      <c r="I183" s="117">
        <v>13440393405</v>
      </c>
      <c r="J183" s="117">
        <v>11584860954</v>
      </c>
      <c r="K183" s="117">
        <v>11270817239</v>
      </c>
      <c r="L183" s="117">
        <v>12628104271</v>
      </c>
      <c r="M183" s="109" t="s">
        <v>364</v>
      </c>
      <c r="N183" s="107">
        <v>811</v>
      </c>
      <c r="O183" s="110">
        <f t="shared" si="157"/>
        <v>994.21607905905262</v>
      </c>
      <c r="P183" s="110">
        <f t="shared" si="158"/>
        <v>1189.3442565591934</v>
      </c>
      <c r="Q183" s="110">
        <f t="shared" si="159"/>
        <v>1502.6751040354363</v>
      </c>
      <c r="R183" s="110">
        <f t="shared" si="144"/>
        <v>1872.4588061719119</v>
      </c>
      <c r="S183" s="110">
        <f t="shared" si="145"/>
        <v>1959.2104516365655</v>
      </c>
      <c r="T183" s="110">
        <f t="shared" si="146"/>
        <v>1796.3210160619146</v>
      </c>
      <c r="U183" s="110">
        <f t="shared" si="147"/>
        <v>2201.7878526463846</v>
      </c>
      <c r="V183" s="110">
        <f t="shared" si="148"/>
        <v>1846.7651100197415</v>
      </c>
      <c r="W183" s="110">
        <f t="shared" si="149"/>
        <v>1752.5475387200179</v>
      </c>
      <c r="X183" s="110">
        <f t="shared" si="149"/>
        <v>1916.6469262871085</v>
      </c>
      <c r="Y183" s="109" t="s">
        <v>364</v>
      </c>
      <c r="Z183" s="107">
        <v>811</v>
      </c>
      <c r="AA183" s="110">
        <f t="shared" si="160"/>
        <v>238.99424977381071</v>
      </c>
      <c r="AB183" s="110">
        <f t="shared" si="161"/>
        <v>289.37816461294238</v>
      </c>
      <c r="AC183" s="110">
        <f t="shared" si="162"/>
        <v>366.50612293547232</v>
      </c>
      <c r="AD183" s="110">
        <f t="shared" si="150"/>
        <v>465.78577267958013</v>
      </c>
      <c r="AE183" s="110">
        <f t="shared" si="151"/>
        <v>497.26153594836688</v>
      </c>
      <c r="AF183" s="110">
        <f t="shared" si="152"/>
        <v>458.24515715865169</v>
      </c>
      <c r="AG183" s="110">
        <f t="shared" si="153"/>
        <v>573.38225329332931</v>
      </c>
      <c r="AH183" s="110">
        <f t="shared" si="154"/>
        <v>489.85811936863172</v>
      </c>
      <c r="AI183" s="111">
        <f t="shared" si="155"/>
        <v>482.79546521212615</v>
      </c>
      <c r="AJ183" s="111">
        <f t="shared" si="155"/>
        <v>529.46047687489181</v>
      </c>
    </row>
    <row r="184" spans="1:36" s="6" customFormat="1" ht="11.1" customHeight="1">
      <c r="A184" s="120" t="s">
        <v>365</v>
      </c>
      <c r="B184" s="107">
        <v>812</v>
      </c>
      <c r="C184" s="136">
        <f>SUM(C186:C195)</f>
        <v>88785296319</v>
      </c>
      <c r="D184" s="136">
        <f>SUM(D186:D195)</f>
        <v>91959323244</v>
      </c>
      <c r="E184" s="136">
        <v>70451827397</v>
      </c>
      <c r="F184" s="117">
        <v>82682147552</v>
      </c>
      <c r="G184" s="117">
        <v>63883278447</v>
      </c>
      <c r="H184" s="117">
        <v>69510313180</v>
      </c>
      <c r="I184" s="117">
        <v>73485619785</v>
      </c>
      <c r="J184" s="117">
        <v>74125122519</v>
      </c>
      <c r="K184" s="117">
        <v>79137876146</v>
      </c>
      <c r="L184" s="117">
        <v>82069796844</v>
      </c>
      <c r="M184" s="109" t="s">
        <v>365</v>
      </c>
      <c r="N184" s="107">
        <v>812</v>
      </c>
      <c r="O184" s="110">
        <f t="shared" si="157"/>
        <v>17206.482786307184</v>
      </c>
      <c r="P184" s="110">
        <f t="shared" si="158"/>
        <v>17392.202585473206</v>
      </c>
      <c r="Q184" s="110">
        <f t="shared" si="159"/>
        <v>13000.730088223674</v>
      </c>
      <c r="R184" s="110">
        <f t="shared" si="144"/>
        <v>14851.254672464516</v>
      </c>
      <c r="S184" s="110">
        <f t="shared" si="145"/>
        <v>11146.620694799447</v>
      </c>
      <c r="T184" s="110">
        <f t="shared" si="146"/>
        <v>11764.934117681309</v>
      </c>
      <c r="U184" s="110">
        <f t="shared" si="147"/>
        <v>12038.319125883045</v>
      </c>
      <c r="V184" s="110">
        <f t="shared" si="148"/>
        <v>11816.429268127051</v>
      </c>
      <c r="W184" s="110">
        <f t="shared" si="149"/>
        <v>12305.486560396697</v>
      </c>
      <c r="X184" s="110">
        <f t="shared" si="149"/>
        <v>12456.250002883749</v>
      </c>
      <c r="Y184" s="109" t="s">
        <v>365</v>
      </c>
      <c r="Z184" s="107">
        <v>812</v>
      </c>
      <c r="AA184" s="110">
        <f t="shared" si="160"/>
        <v>4136.1737467084577</v>
      </c>
      <c r="AB184" s="110">
        <f t="shared" si="161"/>
        <v>4231.6794611856949</v>
      </c>
      <c r="AC184" s="110">
        <f t="shared" si="162"/>
        <v>3170.9097776155304</v>
      </c>
      <c r="AD184" s="110">
        <f t="shared" si="150"/>
        <v>3694.3419583245068</v>
      </c>
      <c r="AE184" s="110">
        <f t="shared" si="151"/>
        <v>2829.091546903413</v>
      </c>
      <c r="AF184" s="110">
        <f t="shared" si="152"/>
        <v>3001.2587034901298</v>
      </c>
      <c r="AG184" s="110">
        <f t="shared" si="153"/>
        <v>3134.9789390320429</v>
      </c>
      <c r="AH184" s="110">
        <f t="shared" si="154"/>
        <v>3134.3313708559817</v>
      </c>
      <c r="AI184" s="111">
        <f t="shared" si="155"/>
        <v>3389.9412012112116</v>
      </c>
      <c r="AJ184" s="111">
        <f t="shared" si="155"/>
        <v>3440.9530394706489</v>
      </c>
    </row>
    <row r="185" spans="1:36" s="6" customFormat="1" ht="11.1" customHeight="1">
      <c r="A185" s="120" t="s">
        <v>366</v>
      </c>
      <c r="B185" s="107"/>
      <c r="C185" s="136"/>
      <c r="D185" s="136"/>
      <c r="E185" s="136"/>
      <c r="F185" s="117"/>
      <c r="G185" s="136"/>
      <c r="H185" s="136"/>
      <c r="I185" s="117"/>
      <c r="J185" s="117"/>
      <c r="K185" s="117"/>
      <c r="L185" s="117"/>
      <c r="M185" s="109" t="s">
        <v>366</v>
      </c>
      <c r="N185" s="107"/>
      <c r="O185" s="146"/>
      <c r="P185" s="146"/>
      <c r="Q185" s="146"/>
      <c r="R185" s="150"/>
      <c r="S185" s="146"/>
      <c r="T185" s="146"/>
      <c r="U185" s="146"/>
      <c r="V185" s="146"/>
      <c r="W185" s="110"/>
      <c r="X185" s="110"/>
      <c r="Y185" s="109" t="s">
        <v>366</v>
      </c>
      <c r="Z185" s="107"/>
      <c r="AA185" s="146"/>
      <c r="AB185" s="146"/>
      <c r="AC185" s="146"/>
      <c r="AD185" s="150"/>
      <c r="AE185" s="146"/>
      <c r="AF185" s="146"/>
      <c r="AG185" s="146"/>
      <c r="AH185" s="146"/>
      <c r="AI185" s="146"/>
      <c r="AJ185" s="146"/>
    </row>
    <row r="186" spans="1:36" s="6" customFormat="1" ht="11.1" customHeight="1">
      <c r="A186" s="106" t="s">
        <v>367</v>
      </c>
      <c r="B186" s="107">
        <v>934</v>
      </c>
      <c r="C186" s="108">
        <v>2689464136</v>
      </c>
      <c r="D186" s="108">
        <v>2587837115</v>
      </c>
      <c r="E186" s="116" t="s">
        <v>223</v>
      </c>
      <c r="F186" s="116" t="s">
        <v>223</v>
      </c>
      <c r="G186" s="116" t="s">
        <v>223</v>
      </c>
      <c r="H186" s="116" t="s">
        <v>223</v>
      </c>
      <c r="I186" s="138">
        <v>2777375140</v>
      </c>
      <c r="J186" s="138">
        <v>3005894170</v>
      </c>
      <c r="K186" s="138">
        <v>3161243930</v>
      </c>
      <c r="L186" s="138">
        <v>3224106450</v>
      </c>
      <c r="M186" s="109" t="s">
        <v>367</v>
      </c>
      <c r="N186" s="107">
        <v>934</v>
      </c>
      <c r="O186" s="110">
        <f t="shared" ref="O186:O199" si="165">+C186/$C$349</f>
        <v>521.21488894069773</v>
      </c>
      <c r="P186" s="110">
        <f t="shared" ref="P186:P199" si="166">+D186/$D$349</f>
        <v>489.43582634752738</v>
      </c>
      <c r="Q186" s="118" t="s">
        <v>223</v>
      </c>
      <c r="R186" s="118" t="s">
        <v>223</v>
      </c>
      <c r="S186" s="118" t="s">
        <v>223</v>
      </c>
      <c r="T186" s="118" t="s">
        <v>223</v>
      </c>
      <c r="U186" s="110">
        <f t="shared" ref="U186:U200" si="167">+I186/$I$349</f>
        <v>454.98600087249844</v>
      </c>
      <c r="V186" s="110">
        <f t="shared" ref="V186:V200" si="168">+J186/$J$349</f>
        <v>479.17540828584981</v>
      </c>
      <c r="W186" s="110">
        <f t="shared" ref="W186:X200" si="169">+K186/K$349</f>
        <v>491.5553283611448</v>
      </c>
      <c r="X186" s="110">
        <f t="shared" si="169"/>
        <v>489.34294370738502</v>
      </c>
      <c r="Y186" s="109" t="s">
        <v>367</v>
      </c>
      <c r="Z186" s="107">
        <v>934</v>
      </c>
      <c r="AA186" s="110">
        <f t="shared" ref="AA186:AA199" si="170">+O186/$O$350</f>
        <v>125.29204061074465</v>
      </c>
      <c r="AB186" s="110">
        <f t="shared" ref="AB186:AB199" si="171">+P186/$P$350</f>
        <v>119.08414266363195</v>
      </c>
      <c r="AC186" s="118" t="s">
        <v>223</v>
      </c>
      <c r="AD186" s="118" t="s">
        <v>223</v>
      </c>
      <c r="AE186" s="118" t="s">
        <v>223</v>
      </c>
      <c r="AF186" s="118" t="s">
        <v>223</v>
      </c>
      <c r="AG186" s="110">
        <f t="shared" ref="AG186:AG200" si="172">+U186/$U$350</f>
        <v>118.48593772721314</v>
      </c>
      <c r="AH186" s="110">
        <f t="shared" ref="AH186:AH200" si="173">+V186/$V$350</f>
        <v>127.10223031454902</v>
      </c>
      <c r="AI186" s="111">
        <f t="shared" ref="AI186:AJ200" si="174">+W186/W$350</f>
        <v>135.41469100857984</v>
      </c>
      <c r="AJ186" s="111">
        <f t="shared" si="174"/>
        <v>135.17760875894612</v>
      </c>
    </row>
    <row r="187" spans="1:36" s="6" customFormat="1" ht="11.1" customHeight="1">
      <c r="A187" s="106" t="s">
        <v>368</v>
      </c>
      <c r="B187" s="107">
        <v>935</v>
      </c>
      <c r="C187" s="108">
        <v>9434861450</v>
      </c>
      <c r="D187" s="108">
        <v>9039100943</v>
      </c>
      <c r="E187" s="116" t="s">
        <v>223</v>
      </c>
      <c r="F187" s="116" t="s">
        <v>223</v>
      </c>
      <c r="G187" s="116" t="s">
        <v>223</v>
      </c>
      <c r="H187" s="116" t="s">
        <v>223</v>
      </c>
      <c r="I187" s="138">
        <v>14392250576</v>
      </c>
      <c r="J187" s="138">
        <v>17469405372</v>
      </c>
      <c r="K187" s="138">
        <v>18066437340</v>
      </c>
      <c r="L187" s="138">
        <v>17693702560</v>
      </c>
      <c r="M187" s="109" t="s">
        <v>368</v>
      </c>
      <c r="N187" s="107">
        <v>935</v>
      </c>
      <c r="O187" s="110">
        <f t="shared" si="165"/>
        <v>1828.464710500464</v>
      </c>
      <c r="P187" s="110">
        <f t="shared" si="166"/>
        <v>1709.558848906114</v>
      </c>
      <c r="Q187" s="118" t="s">
        <v>223</v>
      </c>
      <c r="R187" s="118" t="s">
        <v>223</v>
      </c>
      <c r="S187" s="118" t="s">
        <v>223</v>
      </c>
      <c r="T187" s="118" t="s">
        <v>223</v>
      </c>
      <c r="U187" s="110">
        <f t="shared" si="167"/>
        <v>2357.7198624774728</v>
      </c>
      <c r="V187" s="110">
        <f t="shared" si="168"/>
        <v>2784.8317266735703</v>
      </c>
      <c r="W187" s="110">
        <f t="shared" si="169"/>
        <v>2809.2275495424192</v>
      </c>
      <c r="X187" s="110">
        <f t="shared" si="169"/>
        <v>2685.4846854679049</v>
      </c>
      <c r="Y187" s="109" t="s">
        <v>368</v>
      </c>
      <c r="Z187" s="107">
        <v>935</v>
      </c>
      <c r="AA187" s="110">
        <f t="shared" si="170"/>
        <v>439.53478617799612</v>
      </c>
      <c r="AB187" s="110">
        <f t="shared" si="171"/>
        <v>415.95105812800824</v>
      </c>
      <c r="AC187" s="118" t="s">
        <v>223</v>
      </c>
      <c r="AD187" s="118" t="s">
        <v>223</v>
      </c>
      <c r="AE187" s="118" t="s">
        <v>223</v>
      </c>
      <c r="AF187" s="118" t="s">
        <v>223</v>
      </c>
      <c r="AG187" s="110">
        <f t="shared" si="172"/>
        <v>613.98954752017528</v>
      </c>
      <c r="AH187" s="110">
        <f t="shared" si="173"/>
        <v>738.68215561633167</v>
      </c>
      <c r="AI187" s="111">
        <f t="shared" si="174"/>
        <v>773.89188692628625</v>
      </c>
      <c r="AJ187" s="111">
        <f t="shared" si="174"/>
        <v>741.84659819555384</v>
      </c>
    </row>
    <row r="188" spans="1:36" s="6" customFormat="1" ht="11.1" customHeight="1">
      <c r="A188" s="106" t="s">
        <v>369</v>
      </c>
      <c r="B188" s="107">
        <v>936</v>
      </c>
      <c r="C188" s="108">
        <v>25630871411</v>
      </c>
      <c r="D188" s="108">
        <v>26107942659</v>
      </c>
      <c r="E188" s="116" t="s">
        <v>223</v>
      </c>
      <c r="F188" s="116" t="s">
        <v>223</v>
      </c>
      <c r="G188" s="116" t="s">
        <v>223</v>
      </c>
      <c r="H188" s="116" t="s">
        <v>223</v>
      </c>
      <c r="I188" s="138">
        <v>28217294484</v>
      </c>
      <c r="J188" s="138">
        <v>27264789302</v>
      </c>
      <c r="K188" s="138">
        <v>29008126155</v>
      </c>
      <c r="L188" s="138">
        <v>30568343277</v>
      </c>
      <c r="M188" s="109" t="s">
        <v>369</v>
      </c>
      <c r="N188" s="107">
        <v>936</v>
      </c>
      <c r="O188" s="110">
        <f t="shared" si="165"/>
        <v>4967.2318054430716</v>
      </c>
      <c r="P188" s="110">
        <f t="shared" si="166"/>
        <v>4937.7769626515019</v>
      </c>
      <c r="Q188" s="118" t="s">
        <v>223</v>
      </c>
      <c r="R188" s="118" t="s">
        <v>223</v>
      </c>
      <c r="S188" s="118" t="s">
        <v>223</v>
      </c>
      <c r="T188" s="118" t="s">
        <v>223</v>
      </c>
      <c r="U188" s="110">
        <f t="shared" si="167"/>
        <v>4622.5206626990866</v>
      </c>
      <c r="V188" s="110">
        <f t="shared" si="168"/>
        <v>4346.3328403253536</v>
      </c>
      <c r="W188" s="110">
        <f t="shared" si="169"/>
        <v>4510.597503072956</v>
      </c>
      <c r="X188" s="110">
        <f t="shared" si="169"/>
        <v>4639.5500010320784</v>
      </c>
      <c r="Y188" s="109" t="s">
        <v>369</v>
      </c>
      <c r="Z188" s="107">
        <v>936</v>
      </c>
      <c r="AA188" s="110">
        <f t="shared" si="170"/>
        <v>1194.0461070776614</v>
      </c>
      <c r="AB188" s="110">
        <f t="shared" si="171"/>
        <v>1201.4055870198301</v>
      </c>
      <c r="AC188" s="118" t="s">
        <v>223</v>
      </c>
      <c r="AD188" s="118" t="s">
        <v>223</v>
      </c>
      <c r="AE188" s="118" t="s">
        <v>223</v>
      </c>
      <c r="AF188" s="118" t="s">
        <v>223</v>
      </c>
      <c r="AG188" s="110">
        <f t="shared" si="172"/>
        <v>1203.7814225778873</v>
      </c>
      <c r="AH188" s="110">
        <f t="shared" si="173"/>
        <v>1152.8734324470433</v>
      </c>
      <c r="AI188" s="111">
        <f t="shared" si="174"/>
        <v>1242.588843821751</v>
      </c>
      <c r="AJ188" s="111">
        <f t="shared" si="174"/>
        <v>1281.6436466939442</v>
      </c>
    </row>
    <row r="189" spans="1:36" s="6" customFormat="1" ht="11.1" customHeight="1">
      <c r="A189" s="106" t="s">
        <v>370</v>
      </c>
      <c r="B189" s="107">
        <v>937</v>
      </c>
      <c r="C189" s="108">
        <v>5703787336</v>
      </c>
      <c r="D189" s="108">
        <v>6611184557</v>
      </c>
      <c r="E189" s="116" t="s">
        <v>223</v>
      </c>
      <c r="F189" s="116" t="s">
        <v>223</v>
      </c>
      <c r="G189" s="116" t="s">
        <v>223</v>
      </c>
      <c r="H189" s="116" t="s">
        <v>223</v>
      </c>
      <c r="I189" s="138">
        <v>6102671600</v>
      </c>
      <c r="J189" s="138">
        <v>6019564480</v>
      </c>
      <c r="K189" s="138">
        <v>5635840120</v>
      </c>
      <c r="L189" s="138">
        <v>5623410872</v>
      </c>
      <c r="M189" s="109" t="s">
        <v>370</v>
      </c>
      <c r="N189" s="107">
        <v>937</v>
      </c>
      <c r="O189" s="110">
        <f t="shared" si="165"/>
        <v>1105.3870706363634</v>
      </c>
      <c r="P189" s="110">
        <f t="shared" si="166"/>
        <v>1250.3687183539396</v>
      </c>
      <c r="Q189" s="118" t="s">
        <v>223</v>
      </c>
      <c r="R189" s="118" t="s">
        <v>223</v>
      </c>
      <c r="S189" s="118" t="s">
        <v>223</v>
      </c>
      <c r="T189" s="118" t="s">
        <v>223</v>
      </c>
      <c r="U189" s="110">
        <f t="shared" si="167"/>
        <v>999.7317632511722</v>
      </c>
      <c r="V189" s="110">
        <f t="shared" si="168"/>
        <v>959.59042610172776</v>
      </c>
      <c r="W189" s="110">
        <f t="shared" si="169"/>
        <v>876.34086521678626</v>
      </c>
      <c r="X189" s="110">
        <f t="shared" si="169"/>
        <v>853.50048841612931</v>
      </c>
      <c r="Y189" s="109" t="s">
        <v>370</v>
      </c>
      <c r="Z189" s="107">
        <v>937</v>
      </c>
      <c r="AA189" s="110">
        <f t="shared" si="170"/>
        <v>265.71804582604886</v>
      </c>
      <c r="AB189" s="110">
        <f t="shared" si="171"/>
        <v>304.22596553623833</v>
      </c>
      <c r="AC189" s="118" t="s">
        <v>223</v>
      </c>
      <c r="AD189" s="118" t="s">
        <v>223</v>
      </c>
      <c r="AE189" s="118" t="s">
        <v>223</v>
      </c>
      <c r="AF189" s="118" t="s">
        <v>223</v>
      </c>
      <c r="AG189" s="110">
        <f t="shared" si="172"/>
        <v>260.34681334665942</v>
      </c>
      <c r="AH189" s="110">
        <f t="shared" si="173"/>
        <v>254.53326952300472</v>
      </c>
      <c r="AI189" s="111">
        <f t="shared" si="174"/>
        <v>241.41621631316426</v>
      </c>
      <c r="AJ189" s="111">
        <f t="shared" si="174"/>
        <v>235.7736155845661</v>
      </c>
    </row>
    <row r="190" spans="1:36" s="6" customFormat="1" ht="11.1" customHeight="1">
      <c r="A190" s="106" t="s">
        <v>371</v>
      </c>
      <c r="B190" s="107">
        <v>938</v>
      </c>
      <c r="C190" s="108">
        <v>4051350416</v>
      </c>
      <c r="D190" s="108">
        <v>4044482835</v>
      </c>
      <c r="E190" s="116" t="s">
        <v>223</v>
      </c>
      <c r="F190" s="116" t="s">
        <v>223</v>
      </c>
      <c r="G190" s="116" t="s">
        <v>223</v>
      </c>
      <c r="H190" s="116" t="s">
        <v>223</v>
      </c>
      <c r="I190" s="138">
        <v>2377582700</v>
      </c>
      <c r="J190" s="138">
        <v>2418522340</v>
      </c>
      <c r="K190" s="138">
        <v>2675033310</v>
      </c>
      <c r="L190" s="138">
        <v>2782437033</v>
      </c>
      <c r="M190" s="109" t="s">
        <v>371</v>
      </c>
      <c r="N190" s="107">
        <v>938</v>
      </c>
      <c r="O190" s="110">
        <f t="shared" si="165"/>
        <v>785.14679889945546</v>
      </c>
      <c r="P190" s="110">
        <f t="shared" si="166"/>
        <v>764.9302141246302</v>
      </c>
      <c r="Q190" s="118" t="s">
        <v>223</v>
      </c>
      <c r="R190" s="118" t="s">
        <v>223</v>
      </c>
      <c r="S190" s="118" t="s">
        <v>223</v>
      </c>
      <c r="T190" s="118" t="s">
        <v>223</v>
      </c>
      <c r="U190" s="110">
        <f t="shared" si="167"/>
        <v>389.49252077507873</v>
      </c>
      <c r="V190" s="110">
        <f t="shared" si="168"/>
        <v>385.54132786316592</v>
      </c>
      <c r="W190" s="110">
        <f t="shared" si="169"/>
        <v>415.95236121941718</v>
      </c>
      <c r="X190" s="110">
        <f t="shared" si="169"/>
        <v>422.30799433085167</v>
      </c>
      <c r="Y190" s="109" t="s">
        <v>371</v>
      </c>
      <c r="Z190" s="107">
        <v>938</v>
      </c>
      <c r="AA190" s="110">
        <f t="shared" si="170"/>
        <v>188.73721127390755</v>
      </c>
      <c r="AB190" s="110">
        <f t="shared" si="171"/>
        <v>186.11440732959372</v>
      </c>
      <c r="AC190" s="118" t="s">
        <v>223</v>
      </c>
      <c r="AD190" s="118" t="s">
        <v>223</v>
      </c>
      <c r="AE190" s="118" t="s">
        <v>223</v>
      </c>
      <c r="AF190" s="118" t="s">
        <v>223</v>
      </c>
      <c r="AG190" s="110">
        <f t="shared" si="172"/>
        <v>101.43034395184343</v>
      </c>
      <c r="AH190" s="110">
        <f t="shared" si="173"/>
        <v>102.26560420773632</v>
      </c>
      <c r="AI190" s="111">
        <f t="shared" si="174"/>
        <v>114.58742733317278</v>
      </c>
      <c r="AJ190" s="111">
        <f t="shared" si="174"/>
        <v>116.65966694222422</v>
      </c>
    </row>
    <row r="191" spans="1:36" s="6" customFormat="1" ht="11.1" customHeight="1">
      <c r="A191" s="106" t="s">
        <v>372</v>
      </c>
      <c r="B191" s="107">
        <v>939</v>
      </c>
      <c r="C191" s="108">
        <v>10710751821</v>
      </c>
      <c r="D191" s="108">
        <v>9690757531</v>
      </c>
      <c r="E191" s="116" t="s">
        <v>223</v>
      </c>
      <c r="F191" s="116" t="s">
        <v>223</v>
      </c>
      <c r="G191" s="116" t="s">
        <v>223</v>
      </c>
      <c r="H191" s="116" t="s">
        <v>223</v>
      </c>
      <c r="I191" s="138">
        <v>12681118446</v>
      </c>
      <c r="J191" s="138">
        <v>11662400265</v>
      </c>
      <c r="K191" s="138">
        <v>13075448657</v>
      </c>
      <c r="L191" s="138">
        <v>13917230077</v>
      </c>
      <c r="M191" s="109" t="s">
        <v>372</v>
      </c>
      <c r="N191" s="107">
        <v>939</v>
      </c>
      <c r="O191" s="110">
        <f t="shared" si="165"/>
        <v>2075.7307175535771</v>
      </c>
      <c r="P191" s="110">
        <f t="shared" si="166"/>
        <v>1832.806204311089</v>
      </c>
      <c r="Q191" s="118" t="s">
        <v>223</v>
      </c>
      <c r="R191" s="118" t="s">
        <v>223</v>
      </c>
      <c r="S191" s="118" t="s">
        <v>223</v>
      </c>
      <c r="T191" s="118" t="s">
        <v>223</v>
      </c>
      <c r="U191" s="110">
        <f t="shared" si="167"/>
        <v>2077.4044115394549</v>
      </c>
      <c r="V191" s="110">
        <f t="shared" si="168"/>
        <v>1859.1258016826248</v>
      </c>
      <c r="W191" s="110">
        <f t="shared" si="169"/>
        <v>2033.1573900597175</v>
      </c>
      <c r="X191" s="110">
        <f t="shared" si="169"/>
        <v>2112.3056697250604</v>
      </c>
      <c r="Y191" s="109" t="s">
        <v>372</v>
      </c>
      <c r="Z191" s="107">
        <v>939</v>
      </c>
      <c r="AA191" s="110">
        <f t="shared" si="170"/>
        <v>498.97373018114831</v>
      </c>
      <c r="AB191" s="110">
        <f t="shared" si="171"/>
        <v>445.9382492241092</v>
      </c>
      <c r="AC191" s="118" t="s">
        <v>223</v>
      </c>
      <c r="AD191" s="118" t="s">
        <v>223</v>
      </c>
      <c r="AE191" s="118" t="s">
        <v>223</v>
      </c>
      <c r="AF191" s="118" t="s">
        <v>223</v>
      </c>
      <c r="AG191" s="110">
        <f t="shared" si="172"/>
        <v>540.99073217173304</v>
      </c>
      <c r="AH191" s="110">
        <f t="shared" si="173"/>
        <v>493.13681742244688</v>
      </c>
      <c r="AI191" s="111">
        <f t="shared" si="174"/>
        <v>560.09845456190567</v>
      </c>
      <c r="AJ191" s="111">
        <f t="shared" si="174"/>
        <v>583.50985351521001</v>
      </c>
    </row>
    <row r="192" spans="1:36" s="6" customFormat="1" ht="11.1" customHeight="1">
      <c r="A192" s="120" t="s">
        <v>373</v>
      </c>
      <c r="B192" s="107">
        <v>994</v>
      </c>
      <c r="C192" s="108">
        <v>1150197700</v>
      </c>
      <c r="D192" s="108">
        <v>874518430</v>
      </c>
      <c r="E192" s="116" t="s">
        <v>223</v>
      </c>
      <c r="F192" s="116" t="s">
        <v>223</v>
      </c>
      <c r="G192" s="116" t="s">
        <v>223</v>
      </c>
      <c r="H192" s="116" t="s">
        <v>223</v>
      </c>
      <c r="I192" s="138">
        <v>3749441705</v>
      </c>
      <c r="J192" s="138">
        <v>3669139880</v>
      </c>
      <c r="K192" s="138">
        <v>4434285900</v>
      </c>
      <c r="L192" s="138">
        <v>4931150790</v>
      </c>
      <c r="M192" s="109" t="s">
        <v>373</v>
      </c>
      <c r="N192" s="107">
        <v>994</v>
      </c>
      <c r="O192" s="110">
        <f t="shared" si="165"/>
        <v>222.90691979889112</v>
      </c>
      <c r="P192" s="110">
        <f t="shared" si="166"/>
        <v>165.39705994717997</v>
      </c>
      <c r="Q192" s="118" t="s">
        <v>223</v>
      </c>
      <c r="R192" s="118" t="s">
        <v>223</v>
      </c>
      <c r="S192" s="118" t="s">
        <v>223</v>
      </c>
      <c r="T192" s="118" t="s">
        <v>223</v>
      </c>
      <c r="U192" s="110">
        <f t="shared" si="167"/>
        <v>614.22868747306211</v>
      </c>
      <c r="V192" s="110">
        <f t="shared" si="168"/>
        <v>584.90469079185652</v>
      </c>
      <c r="W192" s="110">
        <f t="shared" si="169"/>
        <v>689.50606466540353</v>
      </c>
      <c r="X192" s="110">
        <f t="shared" si="169"/>
        <v>748.43181540845126</v>
      </c>
      <c r="Y192" s="109" t="s">
        <v>373</v>
      </c>
      <c r="Z192" s="107">
        <v>994</v>
      </c>
      <c r="AA192" s="110">
        <f t="shared" si="170"/>
        <v>53.583394182425749</v>
      </c>
      <c r="AB192" s="110">
        <f t="shared" si="171"/>
        <v>40.242593661114341</v>
      </c>
      <c r="AC192" s="118" t="s">
        <v>223</v>
      </c>
      <c r="AD192" s="118" t="s">
        <v>223</v>
      </c>
      <c r="AE192" s="118" t="s">
        <v>223</v>
      </c>
      <c r="AF192" s="118" t="s">
        <v>223</v>
      </c>
      <c r="AG192" s="110">
        <f t="shared" si="172"/>
        <v>159.95538736277661</v>
      </c>
      <c r="AH192" s="110">
        <f t="shared" si="173"/>
        <v>155.14713283603621</v>
      </c>
      <c r="AI192" s="111">
        <f t="shared" si="174"/>
        <v>189.94657428798996</v>
      </c>
      <c r="AJ192" s="111">
        <f t="shared" si="174"/>
        <v>206.74912027857769</v>
      </c>
    </row>
    <row r="193" spans="1:36" s="6" customFormat="1" ht="11.1" customHeight="1">
      <c r="A193" s="106" t="s">
        <v>374</v>
      </c>
      <c r="B193" s="107">
        <v>995</v>
      </c>
      <c r="C193" s="108">
        <v>697017488</v>
      </c>
      <c r="D193" s="108">
        <v>620560388</v>
      </c>
      <c r="E193" s="116" t="s">
        <v>223</v>
      </c>
      <c r="F193" s="116" t="s">
        <v>223</v>
      </c>
      <c r="G193" s="116" t="s">
        <v>223</v>
      </c>
      <c r="H193" s="116" t="s">
        <v>223</v>
      </c>
      <c r="I193" s="138">
        <v>814013460</v>
      </c>
      <c r="J193" s="138">
        <v>589330270</v>
      </c>
      <c r="K193" s="138">
        <v>721648510</v>
      </c>
      <c r="L193" s="138">
        <v>853095068</v>
      </c>
      <c r="M193" s="109" t="s">
        <v>374</v>
      </c>
      <c r="N193" s="107">
        <v>995</v>
      </c>
      <c r="O193" s="110">
        <f t="shared" si="165"/>
        <v>135.08114413377854</v>
      </c>
      <c r="P193" s="110">
        <f t="shared" si="166"/>
        <v>117.3661528149627</v>
      </c>
      <c r="Q193" s="118" t="s">
        <v>223</v>
      </c>
      <c r="R193" s="118" t="s">
        <v>223</v>
      </c>
      <c r="S193" s="118" t="s">
        <v>223</v>
      </c>
      <c r="T193" s="118" t="s">
        <v>223</v>
      </c>
      <c r="U193" s="110">
        <f t="shared" si="167"/>
        <v>133.35063149653794</v>
      </c>
      <c r="V193" s="110">
        <f t="shared" si="168"/>
        <v>93.946279134125376</v>
      </c>
      <c r="W193" s="110">
        <f t="shared" si="169"/>
        <v>112.21221080980641</v>
      </c>
      <c r="X193" s="110">
        <f t="shared" si="169"/>
        <v>129.47961188979099</v>
      </c>
      <c r="Y193" s="109" t="s">
        <v>374</v>
      </c>
      <c r="Z193" s="107">
        <v>995</v>
      </c>
      <c r="AA193" s="110">
        <f t="shared" si="170"/>
        <v>32.471428878312146</v>
      </c>
      <c r="AB193" s="110">
        <f t="shared" si="171"/>
        <v>28.556241560818172</v>
      </c>
      <c r="AC193" s="118" t="s">
        <v>223</v>
      </c>
      <c r="AD193" s="118" t="s">
        <v>223</v>
      </c>
      <c r="AE193" s="118" t="s">
        <v>223</v>
      </c>
      <c r="AF193" s="118" t="s">
        <v>223</v>
      </c>
      <c r="AG193" s="110">
        <f t="shared" si="172"/>
        <v>34.726726952223423</v>
      </c>
      <c r="AH193" s="110">
        <f t="shared" si="173"/>
        <v>24.919437436107525</v>
      </c>
      <c r="AI193" s="111">
        <f t="shared" si="174"/>
        <v>30.912454768541711</v>
      </c>
      <c r="AJ193" s="111">
        <f t="shared" si="174"/>
        <v>35.767848588340051</v>
      </c>
    </row>
    <row r="194" spans="1:36" s="6" customFormat="1" ht="11.1" customHeight="1">
      <c r="A194" s="106" t="s">
        <v>375</v>
      </c>
      <c r="B194" s="107">
        <v>996</v>
      </c>
      <c r="C194" s="108">
        <v>1642268591</v>
      </c>
      <c r="D194" s="108">
        <v>1630642138</v>
      </c>
      <c r="E194" s="116" t="s">
        <v>223</v>
      </c>
      <c r="F194" s="116" t="s">
        <v>223</v>
      </c>
      <c r="G194" s="116" t="s">
        <v>223</v>
      </c>
      <c r="H194" s="116" t="s">
        <v>223</v>
      </c>
      <c r="I194" s="138">
        <v>2258461174</v>
      </c>
      <c r="J194" s="138">
        <v>1928295400</v>
      </c>
      <c r="K194" s="138">
        <v>2247029104</v>
      </c>
      <c r="L194" s="138">
        <v>2358738530</v>
      </c>
      <c r="M194" s="109" t="s">
        <v>375</v>
      </c>
      <c r="N194" s="107">
        <v>996</v>
      </c>
      <c r="O194" s="110">
        <f t="shared" si="165"/>
        <v>318.26966190444904</v>
      </c>
      <c r="P194" s="110">
        <f t="shared" si="166"/>
        <v>308.40220880328815</v>
      </c>
      <c r="Q194" s="118" t="s">
        <v>223</v>
      </c>
      <c r="R194" s="118" t="s">
        <v>223</v>
      </c>
      <c r="S194" s="118" t="s">
        <v>223</v>
      </c>
      <c r="T194" s="118" t="s">
        <v>223</v>
      </c>
      <c r="U194" s="110">
        <f t="shared" si="167"/>
        <v>369.97818655641447</v>
      </c>
      <c r="V194" s="110">
        <f t="shared" si="168"/>
        <v>307.39330240316679</v>
      </c>
      <c r="W194" s="110">
        <f t="shared" si="169"/>
        <v>349.40015813767616</v>
      </c>
      <c r="X194" s="110">
        <f t="shared" si="169"/>
        <v>358.00060376611634</v>
      </c>
      <c r="Y194" s="109" t="s">
        <v>375</v>
      </c>
      <c r="Z194" s="107">
        <v>996</v>
      </c>
      <c r="AA194" s="110">
        <f t="shared" si="170"/>
        <v>76.507130265492549</v>
      </c>
      <c r="AB194" s="110">
        <f t="shared" si="171"/>
        <v>75.037033772089572</v>
      </c>
      <c r="AC194" s="118" t="s">
        <v>223</v>
      </c>
      <c r="AD194" s="118" t="s">
        <v>223</v>
      </c>
      <c r="AE194" s="118" t="s">
        <v>223</v>
      </c>
      <c r="AF194" s="118" t="s">
        <v>223</v>
      </c>
      <c r="AG194" s="110">
        <f t="shared" si="172"/>
        <v>96.348486082399603</v>
      </c>
      <c r="AH194" s="110">
        <f t="shared" si="173"/>
        <v>81.536684987577402</v>
      </c>
      <c r="AI194" s="111">
        <f t="shared" si="174"/>
        <v>96.253487090268919</v>
      </c>
      <c r="AJ194" s="111">
        <f t="shared" si="174"/>
        <v>98.895194410529371</v>
      </c>
    </row>
    <row r="195" spans="1:36" s="6" customFormat="1" ht="11.1" customHeight="1">
      <c r="A195" s="120" t="s">
        <v>376</v>
      </c>
      <c r="B195" s="107">
        <v>997</v>
      </c>
      <c r="C195" s="108">
        <v>27074725970</v>
      </c>
      <c r="D195" s="108">
        <v>30752296648</v>
      </c>
      <c r="E195" s="116" t="s">
        <v>223</v>
      </c>
      <c r="F195" s="116" t="s">
        <v>223</v>
      </c>
      <c r="G195" s="116" t="s">
        <v>223</v>
      </c>
      <c r="H195" s="116" t="s">
        <v>223</v>
      </c>
      <c r="I195" s="138">
        <v>115410500</v>
      </c>
      <c r="J195" s="138">
        <v>97781040</v>
      </c>
      <c r="K195" s="138">
        <v>112783120</v>
      </c>
      <c r="L195" s="138">
        <v>117582187</v>
      </c>
      <c r="M195" s="109" t="s">
        <v>376</v>
      </c>
      <c r="N195" s="107">
        <v>997</v>
      </c>
      <c r="O195" s="110">
        <f t="shared" si="165"/>
        <v>5247.049068496437</v>
      </c>
      <c r="P195" s="110">
        <f t="shared" si="166"/>
        <v>5816.1603892129724</v>
      </c>
      <c r="Q195" s="118" t="s">
        <v>223</v>
      </c>
      <c r="R195" s="118" t="s">
        <v>223</v>
      </c>
      <c r="S195" s="118" t="s">
        <v>223</v>
      </c>
      <c r="T195" s="118" t="s">
        <v>223</v>
      </c>
      <c r="U195" s="110">
        <f t="shared" si="167"/>
        <v>18.906398742265505</v>
      </c>
      <c r="V195" s="110">
        <f t="shared" si="168"/>
        <v>15.587464865609361</v>
      </c>
      <c r="W195" s="110">
        <f t="shared" si="169"/>
        <v>17.537129311370286</v>
      </c>
      <c r="X195" s="110">
        <f t="shared" si="169"/>
        <v>17.846189139980851</v>
      </c>
      <c r="Y195" s="109" t="s">
        <v>376</v>
      </c>
      <c r="Z195" s="107">
        <v>997</v>
      </c>
      <c r="AA195" s="110">
        <f t="shared" si="170"/>
        <v>1261.3098722347204</v>
      </c>
      <c r="AB195" s="110">
        <f t="shared" si="171"/>
        <v>1415.1241822902607</v>
      </c>
      <c r="AC195" s="118" t="s">
        <v>223</v>
      </c>
      <c r="AD195" s="118" t="s">
        <v>223</v>
      </c>
      <c r="AE195" s="118" t="s">
        <v>223</v>
      </c>
      <c r="AF195" s="118" t="s">
        <v>223</v>
      </c>
      <c r="AG195" s="110">
        <f t="shared" si="172"/>
        <v>4.923541339131642</v>
      </c>
      <c r="AH195" s="110">
        <f t="shared" si="173"/>
        <v>4.1346060651483718</v>
      </c>
      <c r="AI195" s="111">
        <f t="shared" si="174"/>
        <v>4.8311650995510433</v>
      </c>
      <c r="AJ195" s="111">
        <f t="shared" si="174"/>
        <v>4.9298865027571406</v>
      </c>
    </row>
    <row r="196" spans="1:36" s="6" customFormat="1" ht="11.1" customHeight="1">
      <c r="A196" s="120" t="s">
        <v>377</v>
      </c>
      <c r="B196" s="107">
        <v>813</v>
      </c>
      <c r="C196" s="136">
        <f>+C197+C198+C199</f>
        <v>20781886108</v>
      </c>
      <c r="D196" s="136">
        <f>+D197+D198+D199</f>
        <v>21248838104</v>
      </c>
      <c r="E196" s="136">
        <v>24821798184</v>
      </c>
      <c r="F196" s="117">
        <v>26675913910</v>
      </c>
      <c r="G196" s="117">
        <v>29520807267</v>
      </c>
      <c r="H196" s="117">
        <v>32720227643</v>
      </c>
      <c r="I196" s="117">
        <v>35771345959</v>
      </c>
      <c r="J196" s="117">
        <v>35592100590</v>
      </c>
      <c r="K196" s="117">
        <v>40812482573</v>
      </c>
      <c r="L196" s="117">
        <v>42684446520</v>
      </c>
      <c r="M196" s="109" t="s">
        <v>377</v>
      </c>
      <c r="N196" s="107">
        <v>813</v>
      </c>
      <c r="O196" s="110">
        <f t="shared" si="165"/>
        <v>4027.5043324687967</v>
      </c>
      <c r="P196" s="110">
        <f t="shared" si="166"/>
        <v>4018.7779115132084</v>
      </c>
      <c r="Q196" s="110">
        <f>+E196/$E$349</f>
        <v>4580.4560423408675</v>
      </c>
      <c r="R196" s="110">
        <f>+F196/$F$349</f>
        <v>4791.491305290433</v>
      </c>
      <c r="S196" s="110">
        <f>+G196/$G$349</f>
        <v>5150.9134973798582</v>
      </c>
      <c r="T196" s="110">
        <f>+H196/$H$349</f>
        <v>5538.0461535050408</v>
      </c>
      <c r="U196" s="110">
        <f t="shared" si="167"/>
        <v>5860.0155986533446</v>
      </c>
      <c r="V196" s="110">
        <f t="shared" si="168"/>
        <v>5673.8056523008881</v>
      </c>
      <c r="W196" s="110">
        <f t="shared" si="169"/>
        <v>6346.1073288338475</v>
      </c>
      <c r="X196" s="110">
        <f t="shared" si="169"/>
        <v>6478.4873063410314</v>
      </c>
      <c r="Y196" s="109" t="s">
        <v>377</v>
      </c>
      <c r="Z196" s="107">
        <v>813</v>
      </c>
      <c r="AA196" s="110">
        <f t="shared" si="170"/>
        <v>968.15007992038375</v>
      </c>
      <c r="AB196" s="110">
        <f t="shared" si="171"/>
        <v>977.80484465041559</v>
      </c>
      <c r="AC196" s="110">
        <f>+Q196/$Q$350</f>
        <v>1117.1844005709434</v>
      </c>
      <c r="AD196" s="110">
        <f>+R196/$R$350</f>
        <v>1191.9132600224959</v>
      </c>
      <c r="AE196" s="110">
        <f>+S196/$S$350</f>
        <v>1307.3384511116392</v>
      </c>
      <c r="AF196" s="110">
        <f>+T196/$T$350</f>
        <v>1412.7668758941431</v>
      </c>
      <c r="AG196" s="110">
        <f t="shared" si="172"/>
        <v>1526.0457288159753</v>
      </c>
      <c r="AH196" s="110">
        <f t="shared" si="173"/>
        <v>1504.9882366845857</v>
      </c>
      <c r="AI196" s="111">
        <f t="shared" si="174"/>
        <v>1748.2389335630435</v>
      </c>
      <c r="AJ196" s="111">
        <f t="shared" si="174"/>
        <v>1789.6373774422739</v>
      </c>
    </row>
    <row r="197" spans="1:36" s="6" customFormat="1" ht="11.1" customHeight="1">
      <c r="A197" s="106" t="s">
        <v>378</v>
      </c>
      <c r="B197" s="107">
        <v>977</v>
      </c>
      <c r="C197" s="108">
        <v>7647020563</v>
      </c>
      <c r="D197" s="108">
        <v>7881943947</v>
      </c>
      <c r="E197" s="116" t="s">
        <v>223</v>
      </c>
      <c r="F197" s="116" t="s">
        <v>223</v>
      </c>
      <c r="G197" s="116" t="s">
        <v>223</v>
      </c>
      <c r="H197" s="116" t="s">
        <v>223</v>
      </c>
      <c r="I197" s="138">
        <v>13466006911</v>
      </c>
      <c r="J197" s="138">
        <v>12660353885</v>
      </c>
      <c r="K197" s="138">
        <v>12255067448</v>
      </c>
      <c r="L197" s="138">
        <v>12482080051</v>
      </c>
      <c r="M197" s="109" t="s">
        <v>378</v>
      </c>
      <c r="N197" s="107">
        <v>977</v>
      </c>
      <c r="O197" s="110">
        <f t="shared" si="165"/>
        <v>1481.9833141181834</v>
      </c>
      <c r="P197" s="110">
        <f t="shared" si="166"/>
        <v>1490.7065543516005</v>
      </c>
      <c r="Q197" s="118" t="s">
        <v>223</v>
      </c>
      <c r="R197" s="118" t="s">
        <v>223</v>
      </c>
      <c r="S197" s="118" t="s">
        <v>223</v>
      </c>
      <c r="T197" s="118" t="s">
        <v>223</v>
      </c>
      <c r="U197" s="110">
        <f t="shared" si="167"/>
        <v>2205.983824049536</v>
      </c>
      <c r="V197" s="110">
        <f t="shared" si="168"/>
        <v>2018.2115200310661</v>
      </c>
      <c r="W197" s="110">
        <f t="shared" si="169"/>
        <v>1905.5928099447917</v>
      </c>
      <c r="X197" s="110">
        <f t="shared" si="169"/>
        <v>1894.4839106499001</v>
      </c>
      <c r="Y197" s="109" t="s">
        <v>378</v>
      </c>
      <c r="Z197" s="107">
        <v>977</v>
      </c>
      <c r="AA197" s="110">
        <f t="shared" si="170"/>
        <v>356.24598897071718</v>
      </c>
      <c r="AB197" s="110">
        <f t="shared" si="171"/>
        <v>362.70232465975681</v>
      </c>
      <c r="AC197" s="118" t="s">
        <v>223</v>
      </c>
      <c r="AD197" s="118" t="s">
        <v>223</v>
      </c>
      <c r="AE197" s="118" t="s">
        <v>223</v>
      </c>
      <c r="AF197" s="118" t="s">
        <v>223</v>
      </c>
      <c r="AG197" s="110">
        <f t="shared" si="172"/>
        <v>574.47495417956668</v>
      </c>
      <c r="AH197" s="110">
        <f t="shared" si="173"/>
        <v>535.3346206978955</v>
      </c>
      <c r="AI197" s="111">
        <f t="shared" si="174"/>
        <v>524.95669695448805</v>
      </c>
      <c r="AJ197" s="111">
        <f t="shared" si="174"/>
        <v>523.33809686461325</v>
      </c>
    </row>
    <row r="198" spans="1:36" s="6" customFormat="1" ht="11.1" customHeight="1">
      <c r="A198" s="106" t="s">
        <v>379</v>
      </c>
      <c r="B198" s="107">
        <v>978</v>
      </c>
      <c r="C198" s="108">
        <v>11623154884</v>
      </c>
      <c r="D198" s="108">
        <v>11558214544</v>
      </c>
      <c r="E198" s="116" t="s">
        <v>223</v>
      </c>
      <c r="F198" s="116" t="s">
        <v>223</v>
      </c>
      <c r="G198" s="116" t="s">
        <v>223</v>
      </c>
      <c r="H198" s="116" t="s">
        <v>223</v>
      </c>
      <c r="I198" s="138">
        <v>19230695110</v>
      </c>
      <c r="J198" s="138">
        <v>19973583845</v>
      </c>
      <c r="K198" s="138">
        <v>19382159229</v>
      </c>
      <c r="L198" s="138">
        <v>19553395610</v>
      </c>
      <c r="M198" s="109" t="s">
        <v>379</v>
      </c>
      <c r="N198" s="107">
        <v>978</v>
      </c>
      <c r="O198" s="110">
        <f t="shared" si="165"/>
        <v>2252.5533249961095</v>
      </c>
      <c r="P198" s="110">
        <f t="shared" si="166"/>
        <v>2185.9970450437909</v>
      </c>
      <c r="Q198" s="118" t="s">
        <v>223</v>
      </c>
      <c r="R198" s="118" t="s">
        <v>223</v>
      </c>
      <c r="S198" s="118" t="s">
        <v>223</v>
      </c>
      <c r="T198" s="118" t="s">
        <v>223</v>
      </c>
      <c r="U198" s="110">
        <f t="shared" si="167"/>
        <v>3150.3475839771545</v>
      </c>
      <c r="V198" s="110">
        <f t="shared" si="168"/>
        <v>3184.0276645067411</v>
      </c>
      <c r="W198" s="110">
        <f t="shared" si="169"/>
        <v>3013.8147688461004</v>
      </c>
      <c r="X198" s="110">
        <f t="shared" si="169"/>
        <v>2967.7420133793844</v>
      </c>
      <c r="Y198" s="109" t="s">
        <v>379</v>
      </c>
      <c r="Z198" s="107">
        <v>978</v>
      </c>
      <c r="AA198" s="110">
        <f t="shared" si="170"/>
        <v>541.47916466252627</v>
      </c>
      <c r="AB198" s="110">
        <f t="shared" si="171"/>
        <v>531.8727603512873</v>
      </c>
      <c r="AC198" s="118" t="s">
        <v>223</v>
      </c>
      <c r="AD198" s="118" t="s">
        <v>223</v>
      </c>
      <c r="AE198" s="118" t="s">
        <v>223</v>
      </c>
      <c r="AF198" s="118" t="s">
        <v>223</v>
      </c>
      <c r="AG198" s="110">
        <f t="shared" si="172"/>
        <v>820.4030166607173</v>
      </c>
      <c r="AH198" s="110">
        <f t="shared" si="173"/>
        <v>844.56967228295514</v>
      </c>
      <c r="AI198" s="111">
        <f t="shared" si="174"/>
        <v>830.25200243694223</v>
      </c>
      <c r="AJ198" s="111">
        <f t="shared" si="174"/>
        <v>819.81823574016141</v>
      </c>
    </row>
    <row r="199" spans="1:36" s="6" customFormat="1" ht="11.1" customHeight="1">
      <c r="A199" s="106" t="s">
        <v>380</v>
      </c>
      <c r="B199" s="107">
        <v>979</v>
      </c>
      <c r="C199" s="108">
        <v>1511710661</v>
      </c>
      <c r="D199" s="108">
        <v>1808679613</v>
      </c>
      <c r="E199" s="116" t="s">
        <v>223</v>
      </c>
      <c r="F199" s="116" t="s">
        <v>223</v>
      </c>
      <c r="G199" s="116" t="s">
        <v>223</v>
      </c>
      <c r="H199" s="116" t="s">
        <v>223</v>
      </c>
      <c r="I199" s="138">
        <v>3074643938</v>
      </c>
      <c r="J199" s="138">
        <v>2958162860</v>
      </c>
      <c r="K199" s="138">
        <v>9175255896</v>
      </c>
      <c r="L199" s="138">
        <v>10648970859</v>
      </c>
      <c r="M199" s="109" t="s">
        <v>380</v>
      </c>
      <c r="N199" s="107">
        <v>979</v>
      </c>
      <c r="O199" s="110">
        <f t="shared" si="165"/>
        <v>292.96769335450392</v>
      </c>
      <c r="P199" s="110">
        <f t="shared" si="166"/>
        <v>342.07431211781699</v>
      </c>
      <c r="Q199" s="118" t="s">
        <v>223</v>
      </c>
      <c r="R199" s="118" t="s">
        <v>223</v>
      </c>
      <c r="S199" s="118" t="s">
        <v>223</v>
      </c>
      <c r="T199" s="118" t="s">
        <v>223</v>
      </c>
      <c r="U199" s="110">
        <f t="shared" si="167"/>
        <v>503.68419062665407</v>
      </c>
      <c r="V199" s="110">
        <f t="shared" si="168"/>
        <v>471.56646776308071</v>
      </c>
      <c r="W199" s="110">
        <f t="shared" si="169"/>
        <v>1426.6997500429552</v>
      </c>
      <c r="X199" s="110">
        <f t="shared" si="169"/>
        <v>1616.2613823117474</v>
      </c>
      <c r="Y199" s="109" t="s">
        <v>380</v>
      </c>
      <c r="Z199" s="107">
        <v>979</v>
      </c>
      <c r="AA199" s="110">
        <f t="shared" si="170"/>
        <v>70.424926287140366</v>
      </c>
      <c r="AB199" s="110">
        <f t="shared" si="171"/>
        <v>83.229759639371522</v>
      </c>
      <c r="AC199" s="118" t="s">
        <v>223</v>
      </c>
      <c r="AD199" s="118" t="s">
        <v>223</v>
      </c>
      <c r="AE199" s="118" t="s">
        <v>223</v>
      </c>
      <c r="AF199" s="118" t="s">
        <v>223</v>
      </c>
      <c r="AG199" s="110">
        <f t="shared" si="172"/>
        <v>131.16775797569116</v>
      </c>
      <c r="AH199" s="110">
        <f t="shared" si="173"/>
        <v>125.08394370373493</v>
      </c>
      <c r="AI199" s="111">
        <f t="shared" si="174"/>
        <v>393.03023417161302</v>
      </c>
      <c r="AJ199" s="111">
        <f t="shared" si="174"/>
        <v>446.48104483749927</v>
      </c>
    </row>
    <row r="200" spans="1:36" s="6" customFormat="1" ht="11.1" customHeight="1">
      <c r="A200" s="106" t="s">
        <v>381</v>
      </c>
      <c r="B200" s="107">
        <v>814</v>
      </c>
      <c r="C200" s="116" t="s">
        <v>223</v>
      </c>
      <c r="D200" s="116" t="s">
        <v>223</v>
      </c>
      <c r="E200" s="108">
        <v>22294558941</v>
      </c>
      <c r="F200" s="108">
        <v>27446899042</v>
      </c>
      <c r="G200" s="108">
        <v>13931696656</v>
      </c>
      <c r="H200" s="108">
        <v>20119925798</v>
      </c>
      <c r="I200" s="117">
        <v>22906174376</v>
      </c>
      <c r="J200" s="117">
        <v>28898787217</v>
      </c>
      <c r="K200" s="117">
        <v>39907381535</v>
      </c>
      <c r="L200" s="117">
        <v>50215903280</v>
      </c>
      <c r="M200" s="109" t="s">
        <v>381</v>
      </c>
      <c r="N200" s="107">
        <v>814</v>
      </c>
      <c r="O200" s="118" t="s">
        <v>223</v>
      </c>
      <c r="P200" s="118" t="s">
        <v>223</v>
      </c>
      <c r="Q200" s="110">
        <f>+E200/$E$349</f>
        <v>4114.0954597904029</v>
      </c>
      <c r="R200" s="110">
        <f>+F200/$F$349</f>
        <v>4929.9746040801092</v>
      </c>
      <c r="S200" s="110">
        <f t="shared" ref="S200:S214" si="175">+G200/$G$349</f>
        <v>2430.8605011289997</v>
      </c>
      <c r="T200" s="110">
        <f>+H200/$H$349</f>
        <v>3405.3882170425077</v>
      </c>
      <c r="U200" s="110">
        <f t="shared" si="167"/>
        <v>3752.4598404176459</v>
      </c>
      <c r="V200" s="110">
        <f t="shared" si="168"/>
        <v>4606.811610959634</v>
      </c>
      <c r="W200" s="110">
        <f t="shared" si="169"/>
        <v>6205.3693004545876</v>
      </c>
      <c r="X200" s="110">
        <f t="shared" si="169"/>
        <v>7621.5839374535944</v>
      </c>
      <c r="Y200" s="109" t="s">
        <v>381</v>
      </c>
      <c r="Z200" s="107">
        <v>814</v>
      </c>
      <c r="AA200" s="118" t="s">
        <v>223</v>
      </c>
      <c r="AB200" s="118" t="s">
        <v>223</v>
      </c>
      <c r="AC200" s="110">
        <f>+Q200/$Q$350</f>
        <v>1003.4379170220495</v>
      </c>
      <c r="AD200" s="110">
        <f>+R200/$R$350</f>
        <v>1226.3618418109725</v>
      </c>
      <c r="AE200" s="110">
        <f t="shared" ref="AE200:AE213" si="176">+S200/$S$350</f>
        <v>616.96967033730959</v>
      </c>
      <c r="AF200" s="110">
        <f>+T200/$T$350</f>
        <v>868.72148393941529</v>
      </c>
      <c r="AG200" s="110">
        <f t="shared" si="172"/>
        <v>977.20308344209536</v>
      </c>
      <c r="AH200" s="110">
        <f t="shared" si="173"/>
        <v>1221.965944551627</v>
      </c>
      <c r="AI200" s="111">
        <f t="shared" si="174"/>
        <v>1709.468126846994</v>
      </c>
      <c r="AJ200" s="111">
        <f t="shared" si="174"/>
        <v>2105.4099274733685</v>
      </c>
    </row>
    <row r="201" spans="1:36" s="6" customFormat="1" ht="11.1" customHeight="1">
      <c r="A201" s="106" t="s">
        <v>382</v>
      </c>
      <c r="B201" s="107">
        <v>815</v>
      </c>
      <c r="C201" s="116" t="s">
        <v>223</v>
      </c>
      <c r="D201" s="116" t="s">
        <v>223</v>
      </c>
      <c r="E201" s="108">
        <v>88001191595</v>
      </c>
      <c r="F201" s="108">
        <v>110901404569</v>
      </c>
      <c r="G201" s="108">
        <v>69636744313</v>
      </c>
      <c r="H201" s="116" t="s">
        <v>223</v>
      </c>
      <c r="I201" s="132" t="s">
        <v>223</v>
      </c>
      <c r="J201" s="132" t="s">
        <v>223</v>
      </c>
      <c r="K201" s="132" t="s">
        <v>223</v>
      </c>
      <c r="L201" s="132" t="s">
        <v>223</v>
      </c>
      <c r="M201" s="109" t="s">
        <v>382</v>
      </c>
      <c r="N201" s="107">
        <v>815</v>
      </c>
      <c r="O201" s="118" t="s">
        <v>223</v>
      </c>
      <c r="P201" s="118" t="s">
        <v>223</v>
      </c>
      <c r="Q201" s="110">
        <f>+E201/$E$349</f>
        <v>16239.17762873203</v>
      </c>
      <c r="R201" s="110">
        <f>+F201/$F$349</f>
        <v>19919.959163523192</v>
      </c>
      <c r="S201" s="110">
        <f t="shared" si="175"/>
        <v>12150.50940007283</v>
      </c>
      <c r="T201" s="118" t="s">
        <v>223</v>
      </c>
      <c r="U201" s="118" t="s">
        <v>223</v>
      </c>
      <c r="V201" s="118" t="s">
        <v>223</v>
      </c>
      <c r="W201" s="118" t="s">
        <v>223</v>
      </c>
      <c r="X201" s="118" t="s">
        <v>223</v>
      </c>
      <c r="Y201" s="109" t="s">
        <v>382</v>
      </c>
      <c r="Z201" s="107">
        <v>815</v>
      </c>
      <c r="AA201" s="118" t="s">
        <v>223</v>
      </c>
      <c r="AB201" s="118" t="s">
        <v>223</v>
      </c>
      <c r="AC201" s="110">
        <f>+Q201/$Q$350</f>
        <v>3960.7750313980564</v>
      </c>
      <c r="AD201" s="110">
        <f>+R201/$R$350</f>
        <v>4955.213722269451</v>
      </c>
      <c r="AE201" s="110">
        <f t="shared" si="176"/>
        <v>3083.885634536251</v>
      </c>
      <c r="AF201" s="118" t="s">
        <v>223</v>
      </c>
      <c r="AG201" s="118" t="s">
        <v>223</v>
      </c>
      <c r="AH201" s="118" t="s">
        <v>223</v>
      </c>
      <c r="AI201" s="118" t="s">
        <v>223</v>
      </c>
      <c r="AJ201" s="118" t="s">
        <v>223</v>
      </c>
    </row>
    <row r="202" spans="1:36" s="6" customFormat="1" ht="11.1" customHeight="1">
      <c r="A202" s="106" t="s">
        <v>383</v>
      </c>
      <c r="B202" s="107">
        <v>816</v>
      </c>
      <c r="C202" s="116" t="s">
        <v>223</v>
      </c>
      <c r="D202" s="116" t="s">
        <v>223</v>
      </c>
      <c r="E202" s="116" t="s">
        <v>223</v>
      </c>
      <c r="F202" s="116" t="s">
        <v>223</v>
      </c>
      <c r="G202" s="108">
        <v>162956795665</v>
      </c>
      <c r="H202" s="108">
        <v>224327459981</v>
      </c>
      <c r="I202" s="117">
        <v>241089882621</v>
      </c>
      <c r="J202" s="117">
        <v>268088024117</v>
      </c>
      <c r="K202" s="117">
        <v>290956674834</v>
      </c>
      <c r="L202" s="117">
        <v>296427892245</v>
      </c>
      <c r="M202" s="109" t="s">
        <v>383</v>
      </c>
      <c r="N202" s="107">
        <v>816</v>
      </c>
      <c r="O202" s="118" t="s">
        <v>223</v>
      </c>
      <c r="P202" s="118" t="s">
        <v>223</v>
      </c>
      <c r="Q202" s="118" t="s">
        <v>223</v>
      </c>
      <c r="R202" s="118" t="s">
        <v>223</v>
      </c>
      <c r="S202" s="110">
        <f t="shared" si="175"/>
        <v>28433.380926507441</v>
      </c>
      <c r="T202" s="110">
        <f t="shared" ref="T202:T214" si="177">+H202/$H$349</f>
        <v>37968.434707364024</v>
      </c>
      <c r="U202" s="110">
        <f t="shared" ref="U202:U214" si="178">+I202/$I$349</f>
        <v>39495.032545207003</v>
      </c>
      <c r="V202" s="110">
        <f t="shared" ref="V202:V214" si="179">+J202/$J$349</f>
        <v>42736.43087468054</v>
      </c>
      <c r="W202" s="110">
        <f t="shared" ref="W202:X214" si="180">+K202/K$349</f>
        <v>45242.096783367713</v>
      </c>
      <c r="X202" s="110">
        <f t="shared" si="180"/>
        <v>44990.728326648095</v>
      </c>
      <c r="Y202" s="109" t="s">
        <v>383</v>
      </c>
      <c r="Z202" s="107">
        <v>816</v>
      </c>
      <c r="AA202" s="118" t="s">
        <v>223</v>
      </c>
      <c r="AB202" s="118" t="s">
        <v>223</v>
      </c>
      <c r="AC202" s="118" t="s">
        <v>223</v>
      </c>
      <c r="AD202" s="118" t="s">
        <v>223</v>
      </c>
      <c r="AE202" s="110">
        <f t="shared" si="176"/>
        <v>7216.5941437836145</v>
      </c>
      <c r="AF202" s="110">
        <f t="shared" ref="AF202:AF213" si="181">+T202/$T$350</f>
        <v>9685.8251804500069</v>
      </c>
      <c r="AG202" s="110">
        <f t="shared" ref="AG202:AG214" si="182">+U202/$U$350</f>
        <v>10285.164725314324</v>
      </c>
      <c r="AH202" s="110">
        <f t="shared" ref="AH202:AH214" si="183">+V202/$V$350</f>
        <v>11335.92330893383</v>
      </c>
      <c r="AI202" s="111">
        <f t="shared" ref="AI202:AJ214" si="184">+W202/W$350</f>
        <v>12463.38754362747</v>
      </c>
      <c r="AJ202" s="111">
        <f t="shared" si="184"/>
        <v>12428.377990786767</v>
      </c>
    </row>
    <row r="203" spans="1:36" s="7" customFormat="1" ht="11.1" customHeight="1">
      <c r="A203" s="104" t="s">
        <v>25</v>
      </c>
      <c r="B203" s="101">
        <v>820</v>
      </c>
      <c r="C203" s="102">
        <f>SUM(C204:C212)</f>
        <v>189478254163</v>
      </c>
      <c r="D203" s="102">
        <f>SUM(D204:D212)</f>
        <v>211206372731</v>
      </c>
      <c r="E203" s="102">
        <f>SUM(E204:E212)</f>
        <v>268187859215</v>
      </c>
      <c r="F203" s="102">
        <f t="shared" ref="F203:L203" si="185">+F204+F206+F209+F210+F212</f>
        <v>300049575301</v>
      </c>
      <c r="G203" s="102">
        <f t="shared" si="185"/>
        <v>338647861376</v>
      </c>
      <c r="H203" s="102">
        <f t="shared" si="185"/>
        <v>369009656875</v>
      </c>
      <c r="I203" s="122">
        <f t="shared" si="185"/>
        <v>403559992420</v>
      </c>
      <c r="J203" s="122">
        <f t="shared" si="185"/>
        <v>429659443514</v>
      </c>
      <c r="K203" s="122">
        <f t="shared" si="185"/>
        <v>468365531352</v>
      </c>
      <c r="L203" s="122">
        <f t="shared" si="185"/>
        <v>496588091482</v>
      </c>
      <c r="M203" s="105" t="s">
        <v>25</v>
      </c>
      <c r="N203" s="101">
        <v>820</v>
      </c>
      <c r="O203" s="99">
        <f>+C203/$C$349</f>
        <v>36720.65593970997</v>
      </c>
      <c r="P203" s="99">
        <f>+D203/$D$349</f>
        <v>39945.313778939621</v>
      </c>
      <c r="Q203" s="99">
        <f>+E203/$E$349</f>
        <v>49489.674000155377</v>
      </c>
      <c r="R203" s="99">
        <f t="shared" ref="R203:R214" si="186">+F203/$F$349</f>
        <v>53894.495838505602</v>
      </c>
      <c r="S203" s="99">
        <f t="shared" si="175"/>
        <v>59088.690368247095</v>
      </c>
      <c r="T203" s="99">
        <f t="shared" si="177"/>
        <v>62456.549299100145</v>
      </c>
      <c r="U203" s="99">
        <f t="shared" si="178"/>
        <v>66110.675658784632</v>
      </c>
      <c r="V203" s="99">
        <f t="shared" si="179"/>
        <v>68492.843601906308</v>
      </c>
      <c r="W203" s="99">
        <f t="shared" si="180"/>
        <v>72828.158046245546</v>
      </c>
      <c r="X203" s="99">
        <f t="shared" si="180"/>
        <v>75370.302520822195</v>
      </c>
      <c r="Y203" s="105" t="s">
        <v>25</v>
      </c>
      <c r="Z203" s="101">
        <v>820</v>
      </c>
      <c r="AA203" s="99">
        <f>+O203/$O$350</f>
        <v>8827.0807547379736</v>
      </c>
      <c r="AB203" s="99">
        <f>+P203/$P$350</f>
        <v>9719.0544474305643</v>
      </c>
      <c r="AC203" s="99">
        <f>+Q203/$Q$350</f>
        <v>12070.65219515985</v>
      </c>
      <c r="AD203" s="99">
        <f t="shared" ref="AD203:AD213" si="187">+R203/$R$350</f>
        <v>13406.591004603384</v>
      </c>
      <c r="AE203" s="99">
        <f t="shared" si="176"/>
        <v>14997.129535088096</v>
      </c>
      <c r="AF203" s="99">
        <f t="shared" si="181"/>
        <v>15932.793188545955</v>
      </c>
      <c r="AG203" s="99">
        <f t="shared" si="182"/>
        <v>17216.321786141831</v>
      </c>
      <c r="AH203" s="149">
        <f t="shared" si="183"/>
        <v>18167.86302437833</v>
      </c>
      <c r="AI203" s="99">
        <f t="shared" si="184"/>
        <v>20062.853456265992</v>
      </c>
      <c r="AJ203" s="99">
        <f t="shared" si="184"/>
        <v>20820.525558238176</v>
      </c>
    </row>
    <row r="204" spans="1:36" s="6" customFormat="1" ht="11.1" customHeight="1">
      <c r="A204" s="106" t="s">
        <v>26</v>
      </c>
      <c r="B204" s="107">
        <v>821</v>
      </c>
      <c r="C204" s="108">
        <v>50365199161</v>
      </c>
      <c r="D204" s="108">
        <v>51222485404</v>
      </c>
      <c r="E204" s="108">
        <v>71804712461</v>
      </c>
      <c r="F204" s="108">
        <v>74170647247</v>
      </c>
      <c r="G204" s="108">
        <v>88565015709</v>
      </c>
      <c r="H204" s="108">
        <v>83578888302</v>
      </c>
      <c r="I204" s="117">
        <v>84834303640</v>
      </c>
      <c r="J204" s="117">
        <v>81588146456</v>
      </c>
      <c r="K204" s="117">
        <v>82792825040</v>
      </c>
      <c r="L204" s="117">
        <v>77821122815</v>
      </c>
      <c r="M204" s="109" t="s">
        <v>26</v>
      </c>
      <c r="N204" s="107">
        <v>821</v>
      </c>
      <c r="O204" s="110">
        <f>+C204/$C$349</f>
        <v>9760.7145363238033</v>
      </c>
      <c r="P204" s="110">
        <f>+D204/$D$349</f>
        <v>9687.6728933076211</v>
      </c>
      <c r="Q204" s="110">
        <f>+E204/$E$349</f>
        <v>13250.382853911937</v>
      </c>
      <c r="R204" s="110">
        <f t="shared" si="186"/>
        <v>13322.430586287806</v>
      </c>
      <c r="S204" s="110">
        <f t="shared" si="175"/>
        <v>15453.193088019061</v>
      </c>
      <c r="T204" s="110">
        <f t="shared" si="177"/>
        <v>14146.10393073293</v>
      </c>
      <c r="U204" s="110">
        <f t="shared" si="178"/>
        <v>13897.445827201736</v>
      </c>
      <c r="V204" s="110">
        <f t="shared" si="179"/>
        <v>13006.124360439313</v>
      </c>
      <c r="W204" s="151">
        <f t="shared" si="180"/>
        <v>12873.810183475469</v>
      </c>
      <c r="X204" s="151">
        <f t="shared" si="180"/>
        <v>11811.401984232263</v>
      </c>
      <c r="Y204" s="109" t="s">
        <v>26</v>
      </c>
      <c r="Z204" s="107">
        <v>821</v>
      </c>
      <c r="AA204" s="110">
        <f>+O204/$O$350</f>
        <v>2346.3256096932218</v>
      </c>
      <c r="AB204" s="110">
        <f>+P204/$P$350</f>
        <v>2357.0980275687639</v>
      </c>
      <c r="AC204" s="110">
        <f>+Q204/$Q$350</f>
        <v>3231.8006960760822</v>
      </c>
      <c r="AD204" s="110">
        <f t="shared" si="187"/>
        <v>3314.0374592755743</v>
      </c>
      <c r="AE204" s="110">
        <f t="shared" si="176"/>
        <v>3922.1302253855488</v>
      </c>
      <c r="AF204" s="110">
        <f t="shared" si="181"/>
        <v>3608.6999823298293</v>
      </c>
      <c r="AG204" s="110">
        <f t="shared" si="182"/>
        <v>3619.1265175004523</v>
      </c>
      <c r="AH204" s="110">
        <f t="shared" si="183"/>
        <v>3449.9003608592343</v>
      </c>
      <c r="AI204" s="111">
        <f t="shared" si="184"/>
        <v>3546.5041827756113</v>
      </c>
      <c r="AJ204" s="111">
        <f t="shared" si="184"/>
        <v>3262.8182276884704</v>
      </c>
    </row>
    <row r="205" spans="1:36" s="6" customFormat="1" ht="11.1" customHeight="1">
      <c r="A205" s="120" t="s">
        <v>384</v>
      </c>
      <c r="B205" s="107">
        <v>826</v>
      </c>
      <c r="C205" s="116" t="s">
        <v>223</v>
      </c>
      <c r="D205" s="116" t="s">
        <v>223</v>
      </c>
      <c r="E205" s="116" t="s">
        <v>223</v>
      </c>
      <c r="F205" s="108">
        <v>70734302697</v>
      </c>
      <c r="G205" s="108">
        <v>86556028104</v>
      </c>
      <c r="H205" s="108">
        <v>80467579352</v>
      </c>
      <c r="I205" s="117">
        <v>82018286760</v>
      </c>
      <c r="J205" s="117">
        <v>78165090825</v>
      </c>
      <c r="K205" s="117">
        <v>81093830445</v>
      </c>
      <c r="L205" s="117">
        <v>73203729403</v>
      </c>
      <c r="M205" s="109" t="s">
        <v>384</v>
      </c>
      <c r="N205" s="107">
        <v>826</v>
      </c>
      <c r="O205" s="118" t="s">
        <v>223</v>
      </c>
      <c r="P205" s="118" t="s">
        <v>223</v>
      </c>
      <c r="Q205" s="118" t="s">
        <v>223</v>
      </c>
      <c r="R205" s="110">
        <f t="shared" si="186"/>
        <v>12705.199060917841</v>
      </c>
      <c r="S205" s="110">
        <f t="shared" si="175"/>
        <v>15102.656557053968</v>
      </c>
      <c r="T205" s="110">
        <f t="shared" si="177"/>
        <v>13619.500853550502</v>
      </c>
      <c r="U205" s="110">
        <f t="shared" si="178"/>
        <v>13436.129586493738</v>
      </c>
      <c r="V205" s="110">
        <f t="shared" si="179"/>
        <v>12460.448436137029</v>
      </c>
      <c r="W205" s="151">
        <f t="shared" si="180"/>
        <v>12609.626253186661</v>
      </c>
      <c r="X205" s="151">
        <f t="shared" si="180"/>
        <v>11110.591102357328</v>
      </c>
      <c r="Y205" s="109" t="s">
        <v>384</v>
      </c>
      <c r="Z205" s="107">
        <v>826</v>
      </c>
      <c r="AA205" s="118" t="s">
        <v>223</v>
      </c>
      <c r="AB205" s="118" t="s">
        <v>223</v>
      </c>
      <c r="AC205" s="118" t="s">
        <v>223</v>
      </c>
      <c r="AD205" s="110">
        <f t="shared" si="187"/>
        <v>3160.4972788352843</v>
      </c>
      <c r="AE205" s="110">
        <f t="shared" si="176"/>
        <v>3833.1615627040528</v>
      </c>
      <c r="AF205" s="110">
        <f t="shared" si="181"/>
        <v>3474.3624626404344</v>
      </c>
      <c r="AG205" s="110">
        <f t="shared" si="182"/>
        <v>3498.9920798160779</v>
      </c>
      <c r="AH205" s="110">
        <f t="shared" si="183"/>
        <v>3305.1587363758695</v>
      </c>
      <c r="AI205" s="111">
        <f t="shared" si="184"/>
        <v>3473.7262405472898</v>
      </c>
      <c r="AJ205" s="111">
        <f t="shared" si="184"/>
        <v>3069.2240614246762</v>
      </c>
    </row>
    <row r="206" spans="1:36" s="6" customFormat="1" ht="11.1" customHeight="1">
      <c r="A206" s="120" t="s">
        <v>27</v>
      </c>
      <c r="B206" s="107">
        <v>822</v>
      </c>
      <c r="C206" s="108">
        <v>82415106852</v>
      </c>
      <c r="D206" s="108">
        <v>97822512810</v>
      </c>
      <c r="E206" s="108">
        <v>109455587647</v>
      </c>
      <c r="F206" s="108">
        <v>127381978575</v>
      </c>
      <c r="G206" s="108">
        <v>143392524057</v>
      </c>
      <c r="H206" s="108">
        <v>166680318681</v>
      </c>
      <c r="I206" s="117">
        <v>188839038768</v>
      </c>
      <c r="J206" s="117">
        <v>196889024788</v>
      </c>
      <c r="K206" s="117">
        <v>201736530408</v>
      </c>
      <c r="L206" s="117">
        <v>218429136058</v>
      </c>
      <c r="M206" s="109" t="s">
        <v>27</v>
      </c>
      <c r="N206" s="107">
        <v>822</v>
      </c>
      <c r="O206" s="110">
        <f>+C206/$C$349</f>
        <v>15971.947790606611</v>
      </c>
      <c r="P206" s="110">
        <f>+D206/$D$349</f>
        <v>18501.103533540569</v>
      </c>
      <c r="Q206" s="110">
        <f>+E206/$E$349</f>
        <v>20198.234797060086</v>
      </c>
      <c r="R206" s="110">
        <f t="shared" si="186"/>
        <v>22880.177408429969</v>
      </c>
      <c r="S206" s="110">
        <f t="shared" si="175"/>
        <v>25019.725270664203</v>
      </c>
      <c r="T206" s="110">
        <f t="shared" si="177"/>
        <v>28211.395953835494</v>
      </c>
      <c r="U206" s="110">
        <f t="shared" si="178"/>
        <v>30935.366929819575</v>
      </c>
      <c r="V206" s="110">
        <f t="shared" si="179"/>
        <v>31386.460568501221</v>
      </c>
      <c r="W206" s="151">
        <f t="shared" si="180"/>
        <v>31368.875241191054</v>
      </c>
      <c r="X206" s="151">
        <f t="shared" si="180"/>
        <v>33152.365806681919</v>
      </c>
      <c r="Y206" s="109" t="s">
        <v>27</v>
      </c>
      <c r="Z206" s="107">
        <v>822</v>
      </c>
      <c r="AA206" s="110">
        <f>+O206/$O$350</f>
        <v>3839.4105265881276</v>
      </c>
      <c r="AB206" s="110">
        <f>+P206/$P$350</f>
        <v>4501.4850446570726</v>
      </c>
      <c r="AC206" s="110">
        <f>+Q206/$Q$350</f>
        <v>4926.398730990265</v>
      </c>
      <c r="AD206" s="110">
        <f t="shared" si="187"/>
        <v>5691.5864200074557</v>
      </c>
      <c r="AE206" s="110">
        <f t="shared" si="176"/>
        <v>6350.1840788487825</v>
      </c>
      <c r="AF206" s="110">
        <f t="shared" si="181"/>
        <v>7196.7846821008916</v>
      </c>
      <c r="AG206" s="110">
        <f t="shared" si="182"/>
        <v>8056.0851379738478</v>
      </c>
      <c r="AH206" s="110">
        <f t="shared" si="183"/>
        <v>8325.3211057032422</v>
      </c>
      <c r="AI206" s="111">
        <f t="shared" si="184"/>
        <v>8641.56342732536</v>
      </c>
      <c r="AJ206" s="111">
        <f t="shared" si="184"/>
        <v>9158.1121012933472</v>
      </c>
    </row>
    <row r="207" spans="1:36" s="6" customFormat="1" ht="11.1" customHeight="1">
      <c r="A207" s="120" t="s">
        <v>385</v>
      </c>
      <c r="B207" s="107">
        <v>827</v>
      </c>
      <c r="C207" s="116" t="s">
        <v>223</v>
      </c>
      <c r="D207" s="116" t="s">
        <v>223</v>
      </c>
      <c r="E207" s="116" t="s">
        <v>223</v>
      </c>
      <c r="F207" s="108">
        <v>33124678571</v>
      </c>
      <c r="G207" s="108">
        <v>37342473774</v>
      </c>
      <c r="H207" s="108">
        <v>44772712057</v>
      </c>
      <c r="I207" s="117">
        <v>50996419852</v>
      </c>
      <c r="J207" s="117">
        <v>53831861328</v>
      </c>
      <c r="K207" s="117">
        <v>56290526866</v>
      </c>
      <c r="L207" s="117">
        <v>57555797931</v>
      </c>
      <c r="M207" s="109" t="s">
        <v>385</v>
      </c>
      <c r="N207" s="107">
        <v>827</v>
      </c>
      <c r="O207" s="118" t="s">
        <v>223</v>
      </c>
      <c r="P207" s="118" t="s">
        <v>223</v>
      </c>
      <c r="Q207" s="118" t="s">
        <v>223</v>
      </c>
      <c r="R207" s="110">
        <f t="shared" si="186"/>
        <v>5949.8096259783151</v>
      </c>
      <c r="S207" s="110">
        <f t="shared" si="175"/>
        <v>6515.6704709449832</v>
      </c>
      <c r="T207" s="110">
        <f t="shared" si="177"/>
        <v>7577.9835181649023</v>
      </c>
      <c r="U207" s="110">
        <f t="shared" si="178"/>
        <v>8354.1674990568135</v>
      </c>
      <c r="V207" s="110">
        <f t="shared" si="179"/>
        <v>8581.4412190804615</v>
      </c>
      <c r="W207" s="151">
        <f t="shared" si="180"/>
        <v>8752.854581910884</v>
      </c>
      <c r="X207" s="151">
        <f t="shared" si="180"/>
        <v>8735.6059806843405</v>
      </c>
      <c r="Y207" s="109" t="s">
        <v>385</v>
      </c>
      <c r="Z207" s="107">
        <v>827</v>
      </c>
      <c r="AA207" s="118" t="s">
        <v>223</v>
      </c>
      <c r="AB207" s="118" t="s">
        <v>223</v>
      </c>
      <c r="AC207" s="118" t="s">
        <v>223</v>
      </c>
      <c r="AD207" s="110">
        <f t="shared" si="187"/>
        <v>1480.0521457657501</v>
      </c>
      <c r="AE207" s="110">
        <f t="shared" si="176"/>
        <v>1653.7234697829906</v>
      </c>
      <c r="AF207" s="110">
        <f t="shared" si="181"/>
        <v>1933.1590607563526</v>
      </c>
      <c r="AG207" s="110">
        <f t="shared" si="182"/>
        <v>2175.5644528793787</v>
      </c>
      <c r="AH207" s="110">
        <f t="shared" si="183"/>
        <v>2276.2443551937563</v>
      </c>
      <c r="AI207" s="111">
        <f t="shared" si="184"/>
        <v>2411.2547057605743</v>
      </c>
      <c r="AJ207" s="111">
        <f t="shared" si="184"/>
        <v>2413.1508233934642</v>
      </c>
    </row>
    <row r="208" spans="1:36" s="6" customFormat="1" ht="11.1" customHeight="1">
      <c r="A208" s="120" t="s">
        <v>386</v>
      </c>
      <c r="B208" s="107">
        <v>828</v>
      </c>
      <c r="C208" s="116" t="s">
        <v>223</v>
      </c>
      <c r="D208" s="116" t="s">
        <v>223</v>
      </c>
      <c r="E208" s="116" t="s">
        <v>223</v>
      </c>
      <c r="F208" s="108">
        <v>87142107179</v>
      </c>
      <c r="G208" s="108">
        <v>97782137603</v>
      </c>
      <c r="H208" s="108">
        <v>112910373450</v>
      </c>
      <c r="I208" s="117">
        <v>126631817005</v>
      </c>
      <c r="J208" s="117">
        <v>131088278886</v>
      </c>
      <c r="K208" s="117">
        <v>132483008349</v>
      </c>
      <c r="L208" s="117">
        <v>146879242195</v>
      </c>
      <c r="M208" s="109" t="s">
        <v>386</v>
      </c>
      <c r="N208" s="107">
        <v>828</v>
      </c>
      <c r="O208" s="118" t="s">
        <v>223</v>
      </c>
      <c r="P208" s="118" t="s">
        <v>223</v>
      </c>
      <c r="Q208" s="118" t="s">
        <v>223</v>
      </c>
      <c r="R208" s="110">
        <f t="shared" si="186"/>
        <v>15652.346543086649</v>
      </c>
      <c r="S208" s="110">
        <f t="shared" si="175"/>
        <v>17061.434933894056</v>
      </c>
      <c r="T208" s="110">
        <f t="shared" si="177"/>
        <v>19110.590127858242</v>
      </c>
      <c r="U208" s="110">
        <f t="shared" si="178"/>
        <v>20744.660371059199</v>
      </c>
      <c r="V208" s="110">
        <f t="shared" si="179"/>
        <v>20897.03629076482</v>
      </c>
      <c r="W208" s="151">
        <f t="shared" si="180"/>
        <v>20600.349138911588</v>
      </c>
      <c r="X208" s="151">
        <f t="shared" si="180"/>
        <v>22292.787741301549</v>
      </c>
      <c r="Y208" s="109" t="s">
        <v>386</v>
      </c>
      <c r="Z208" s="107">
        <v>828</v>
      </c>
      <c r="AA208" s="118" t="s">
        <v>223</v>
      </c>
      <c r="AB208" s="118" t="s">
        <v>223</v>
      </c>
      <c r="AC208" s="118" t="s">
        <v>223</v>
      </c>
      <c r="AD208" s="110">
        <f t="shared" si="187"/>
        <v>3893.618543056381</v>
      </c>
      <c r="AE208" s="110">
        <f t="shared" si="176"/>
        <v>4330.3134349984912</v>
      </c>
      <c r="AF208" s="110">
        <f t="shared" si="181"/>
        <v>4875.1505428209803</v>
      </c>
      <c r="AG208" s="110">
        <f t="shared" si="182"/>
        <v>5402.2553049633334</v>
      </c>
      <c r="AH208" s="110">
        <f t="shared" si="183"/>
        <v>5542.9804484787319</v>
      </c>
      <c r="AI208" s="111">
        <f t="shared" si="184"/>
        <v>5675.0273109949276</v>
      </c>
      <c r="AJ208" s="111">
        <f t="shared" si="184"/>
        <v>6158.2286578181074</v>
      </c>
    </row>
    <row r="209" spans="1:36" s="6" customFormat="1" ht="11.1" customHeight="1">
      <c r="A209" s="120" t="s">
        <v>387</v>
      </c>
      <c r="B209" s="107">
        <v>823</v>
      </c>
      <c r="C209" s="108">
        <v>34856683802</v>
      </c>
      <c r="D209" s="108">
        <v>38795953500</v>
      </c>
      <c r="E209" s="108">
        <v>41996680423</v>
      </c>
      <c r="F209" s="108">
        <v>47975330192</v>
      </c>
      <c r="G209" s="108">
        <v>50893248246</v>
      </c>
      <c r="H209" s="108">
        <v>54263242849</v>
      </c>
      <c r="I209" s="117">
        <v>58115894175</v>
      </c>
      <c r="J209" s="117">
        <v>59569464800</v>
      </c>
      <c r="K209" s="117">
        <v>59822127215</v>
      </c>
      <c r="L209" s="117">
        <v>61010424003</v>
      </c>
      <c r="M209" s="109" t="s">
        <v>387</v>
      </c>
      <c r="N209" s="107">
        <v>823</v>
      </c>
      <c r="O209" s="110">
        <f>+C209/$C$349</f>
        <v>6755.1830617534024</v>
      </c>
      <c r="P209" s="110">
        <f>+D209/$D$349</f>
        <v>7337.4515923552426</v>
      </c>
      <c r="Q209" s="110">
        <f>+E209/$E$349</f>
        <v>7749.7990748222892</v>
      </c>
      <c r="R209" s="110">
        <f t="shared" si="186"/>
        <v>8617.2634331839326</v>
      </c>
      <c r="S209" s="110">
        <f t="shared" si="175"/>
        <v>8880.066081691044</v>
      </c>
      <c r="T209" s="110">
        <f t="shared" si="177"/>
        <v>9184.2986734508395</v>
      </c>
      <c r="U209" s="110">
        <f t="shared" si="178"/>
        <v>9520.4705684132314</v>
      </c>
      <c r="V209" s="110">
        <f t="shared" si="179"/>
        <v>9496.083695092153</v>
      </c>
      <c r="W209" s="151">
        <f t="shared" si="180"/>
        <v>9301.9982125933257</v>
      </c>
      <c r="X209" s="151">
        <f t="shared" si="180"/>
        <v>9259.9363394045868</v>
      </c>
      <c r="Y209" s="109" t="s">
        <v>387</v>
      </c>
      <c r="Z209" s="107">
        <v>823</v>
      </c>
      <c r="AA209" s="110">
        <f>+O209/$O$350</f>
        <v>1623.8420821522602</v>
      </c>
      <c r="AB209" s="110">
        <f>+P209/$P$350</f>
        <v>1785.2680273370418</v>
      </c>
      <c r="AC209" s="110">
        <f>+Q209/$Q$350</f>
        <v>1890.1948962981194</v>
      </c>
      <c r="AD209" s="110">
        <f t="shared" si="187"/>
        <v>2143.5978689512272</v>
      </c>
      <c r="AE209" s="110">
        <f t="shared" si="176"/>
        <v>2253.8238786017878</v>
      </c>
      <c r="AF209" s="110">
        <f t="shared" si="181"/>
        <v>2342.9333350639895</v>
      </c>
      <c r="AG209" s="110">
        <f t="shared" si="182"/>
        <v>2479.289210524279</v>
      </c>
      <c r="AH209" s="110">
        <f t="shared" si="183"/>
        <v>2518.8550915363803</v>
      </c>
      <c r="AI209" s="111">
        <f t="shared" si="184"/>
        <v>2562.5339428631751</v>
      </c>
      <c r="AJ209" s="111">
        <f t="shared" si="184"/>
        <v>2557.9934639239191</v>
      </c>
    </row>
    <row r="210" spans="1:36" s="6" customFormat="1" ht="11.1" customHeight="1">
      <c r="A210" s="106" t="s">
        <v>28</v>
      </c>
      <c r="B210" s="107">
        <v>824</v>
      </c>
      <c r="C210" s="108">
        <v>21841264348</v>
      </c>
      <c r="D210" s="108">
        <v>23365421017</v>
      </c>
      <c r="E210" s="108">
        <v>25603097410</v>
      </c>
      <c r="F210" s="108">
        <v>28684719359</v>
      </c>
      <c r="G210" s="108">
        <v>33350814625</v>
      </c>
      <c r="H210" s="108">
        <v>41083061136</v>
      </c>
      <c r="I210" s="117">
        <v>46611122831</v>
      </c>
      <c r="J210" s="117">
        <v>62901489084</v>
      </c>
      <c r="K210" s="117">
        <v>90901689530</v>
      </c>
      <c r="L210" s="117">
        <v>105660052406</v>
      </c>
      <c r="M210" s="109" t="s">
        <v>28</v>
      </c>
      <c r="N210" s="107">
        <v>824</v>
      </c>
      <c r="O210" s="110">
        <f>+C210/$C$349</f>
        <v>4232.8105510261548</v>
      </c>
      <c r="P210" s="110">
        <f>+D210/$D$349</f>
        <v>4419.0857597361874</v>
      </c>
      <c r="Q210" s="110">
        <f>+E210/$E$349</f>
        <v>4724.6320095322681</v>
      </c>
      <c r="R210" s="110">
        <f t="shared" si="186"/>
        <v>5152.3102026439501</v>
      </c>
      <c r="S210" s="110">
        <f t="shared" si="175"/>
        <v>5819.1891450258317</v>
      </c>
      <c r="T210" s="110">
        <f t="shared" si="177"/>
        <v>6953.4934530662313</v>
      </c>
      <c r="U210" s="110">
        <f t="shared" si="178"/>
        <v>7635.7738166596746</v>
      </c>
      <c r="V210" s="110">
        <f t="shared" si="179"/>
        <v>10027.248136155647</v>
      </c>
      <c r="W210" s="151">
        <f t="shared" si="180"/>
        <v>14134.692176538869</v>
      </c>
      <c r="X210" s="151">
        <f t="shared" si="180"/>
        <v>16036.691678287672</v>
      </c>
      <c r="Y210" s="109" t="s">
        <v>28</v>
      </c>
      <c r="Z210" s="107">
        <v>824</v>
      </c>
      <c r="AA210" s="110">
        <f>+O210/$O$350</f>
        <v>1017.5025363043641</v>
      </c>
      <c r="AB210" s="110">
        <f>+P210/$P$350</f>
        <v>1075.2033478676854</v>
      </c>
      <c r="AC210" s="110">
        <f>+Q210/$Q$350</f>
        <v>1152.3492706176264</v>
      </c>
      <c r="AD210" s="110">
        <f t="shared" si="187"/>
        <v>1281.6692046377987</v>
      </c>
      <c r="AE210" s="110">
        <f t="shared" si="176"/>
        <v>1476.9515596512263</v>
      </c>
      <c r="AF210" s="110">
        <f t="shared" si="181"/>
        <v>1773.8503706801612</v>
      </c>
      <c r="AG210" s="110">
        <f t="shared" si="182"/>
        <v>1988.4827647551238</v>
      </c>
      <c r="AH210" s="110">
        <f t="shared" si="183"/>
        <v>2659.747516221657</v>
      </c>
      <c r="AI210" s="111">
        <f t="shared" si="184"/>
        <v>3893.8545940878425</v>
      </c>
      <c r="AJ210" s="111">
        <f t="shared" si="184"/>
        <v>4430.0253254938316</v>
      </c>
    </row>
    <row r="211" spans="1:36" s="6" customFormat="1" ht="11.1" customHeight="1">
      <c r="A211" s="106" t="s">
        <v>388</v>
      </c>
      <c r="B211" s="107">
        <v>829</v>
      </c>
      <c r="C211" s="116" t="s">
        <v>223</v>
      </c>
      <c r="D211" s="116" t="s">
        <v>223</v>
      </c>
      <c r="E211" s="116" t="s">
        <v>223</v>
      </c>
      <c r="F211" s="108">
        <v>26300808578</v>
      </c>
      <c r="G211" s="108">
        <v>30748265026</v>
      </c>
      <c r="H211" s="108">
        <v>38237437934</v>
      </c>
      <c r="I211" s="117">
        <v>43367603599</v>
      </c>
      <c r="J211" s="117">
        <v>58973456812</v>
      </c>
      <c r="K211" s="117">
        <v>87903383452</v>
      </c>
      <c r="L211" s="117">
        <v>102664329442</v>
      </c>
      <c r="M211" s="109" t="s">
        <v>388</v>
      </c>
      <c r="N211" s="107">
        <v>829</v>
      </c>
      <c r="O211" s="118" t="s">
        <v>223</v>
      </c>
      <c r="P211" s="118" t="s">
        <v>223</v>
      </c>
      <c r="Q211" s="118" t="s">
        <v>223</v>
      </c>
      <c r="R211" s="110">
        <f t="shared" si="186"/>
        <v>4724.115396712009</v>
      </c>
      <c r="S211" s="110">
        <f t="shared" si="175"/>
        <v>5365.0854433267568</v>
      </c>
      <c r="T211" s="110">
        <f t="shared" si="177"/>
        <v>6471.858887435933</v>
      </c>
      <c r="U211" s="110">
        <f t="shared" si="178"/>
        <v>7104.4246939334162</v>
      </c>
      <c r="V211" s="110">
        <f t="shared" si="179"/>
        <v>9401.0729080052843</v>
      </c>
      <c r="W211" s="151">
        <f t="shared" si="180"/>
        <v>13668.472751105759</v>
      </c>
      <c r="X211" s="151">
        <f t="shared" si="180"/>
        <v>15582.011934777474</v>
      </c>
      <c r="Y211" s="109" t="s">
        <v>388</v>
      </c>
      <c r="Z211" s="107">
        <v>829</v>
      </c>
      <c r="AA211" s="118" t="s">
        <v>223</v>
      </c>
      <c r="AB211" s="118" t="s">
        <v>223</v>
      </c>
      <c r="AC211" s="118" t="s">
        <v>223</v>
      </c>
      <c r="AD211" s="110">
        <f t="shared" si="187"/>
        <v>1175.1530837592063</v>
      </c>
      <c r="AE211" s="110">
        <f t="shared" si="176"/>
        <v>1361.6968130270957</v>
      </c>
      <c r="AF211" s="110">
        <f t="shared" si="181"/>
        <v>1650.984410060187</v>
      </c>
      <c r="AG211" s="110">
        <f t="shared" si="182"/>
        <v>1850.1105973784938</v>
      </c>
      <c r="AH211" s="110">
        <f t="shared" si="183"/>
        <v>2493.6532912480861</v>
      </c>
      <c r="AI211" s="111">
        <f t="shared" si="184"/>
        <v>3765.4194906627436</v>
      </c>
      <c r="AJ211" s="111">
        <f t="shared" si="184"/>
        <v>4304.4231864026169</v>
      </c>
    </row>
    <row r="212" spans="1:36" s="6" customFormat="1" ht="11.1" customHeight="1">
      <c r="A212" s="106" t="s">
        <v>389</v>
      </c>
      <c r="B212" s="107">
        <v>825</v>
      </c>
      <c r="C212" s="116" t="s">
        <v>223</v>
      </c>
      <c r="D212" s="116" t="s">
        <v>223</v>
      </c>
      <c r="E212" s="108">
        <v>19327781274</v>
      </c>
      <c r="F212" s="108">
        <v>21836899928</v>
      </c>
      <c r="G212" s="108">
        <v>22446258739</v>
      </c>
      <c r="H212" s="108">
        <v>23404145907</v>
      </c>
      <c r="I212" s="117">
        <v>25159633006</v>
      </c>
      <c r="J212" s="117">
        <v>28711318386</v>
      </c>
      <c r="K212" s="117">
        <v>33112359159</v>
      </c>
      <c r="L212" s="117">
        <v>33667356200</v>
      </c>
      <c r="M212" s="109" t="s">
        <v>389</v>
      </c>
      <c r="N212" s="107">
        <v>825</v>
      </c>
      <c r="O212" s="118" t="s">
        <v>223</v>
      </c>
      <c r="P212" s="118" t="s">
        <v>223</v>
      </c>
      <c r="Q212" s="110">
        <f>+E212/$E$349</f>
        <v>3566.6252648287982</v>
      </c>
      <c r="R212" s="110">
        <f t="shared" si="186"/>
        <v>3922.3142079599438</v>
      </c>
      <c r="S212" s="110">
        <f t="shared" si="175"/>
        <v>3916.5167828469498</v>
      </c>
      <c r="T212" s="110">
        <f t="shared" si="177"/>
        <v>3961.2572880146481</v>
      </c>
      <c r="U212" s="110">
        <f t="shared" si="178"/>
        <v>4121.6185166904233</v>
      </c>
      <c r="V212" s="110">
        <f t="shared" si="179"/>
        <v>4576.9268417179765</v>
      </c>
      <c r="W212" s="151">
        <f t="shared" si="180"/>
        <v>5148.7822324468343</v>
      </c>
      <c r="X212" s="151">
        <f t="shared" si="180"/>
        <v>5109.9067122157458</v>
      </c>
      <c r="Y212" s="109" t="s">
        <v>389</v>
      </c>
      <c r="Z212" s="107">
        <v>825</v>
      </c>
      <c r="AA212" s="118" t="s">
        <v>223</v>
      </c>
      <c r="AB212" s="118" t="s">
        <v>223</v>
      </c>
      <c r="AC212" s="110">
        <f>+Q212/$Q$350</f>
        <v>869.90860117775571</v>
      </c>
      <c r="AD212" s="110">
        <f t="shared" si="187"/>
        <v>975.70005173132938</v>
      </c>
      <c r="AE212" s="110">
        <f t="shared" si="176"/>
        <v>994.03979260074868</v>
      </c>
      <c r="AF212" s="110">
        <f t="shared" si="181"/>
        <v>1010.5248183710837</v>
      </c>
      <c r="AG212" s="110">
        <f t="shared" si="182"/>
        <v>1073.3381553881311</v>
      </c>
      <c r="AH212" s="110">
        <f t="shared" si="183"/>
        <v>1214.0389500578187</v>
      </c>
      <c r="AI212" s="111">
        <f t="shared" si="184"/>
        <v>1418.3973092140041</v>
      </c>
      <c r="AJ212" s="111">
        <f t="shared" si="184"/>
        <v>1411.5764398386038</v>
      </c>
    </row>
    <row r="213" spans="1:36" s="7" customFormat="1" ht="11.1" customHeight="1">
      <c r="A213" s="104" t="s">
        <v>390</v>
      </c>
      <c r="B213" s="101">
        <v>830</v>
      </c>
      <c r="C213" s="102">
        <f t="shared" ref="C213:L213" si="188">+C214+C221+C225+C227+C230</f>
        <v>272346581822</v>
      </c>
      <c r="D213" s="102">
        <f t="shared" si="188"/>
        <v>314490570743</v>
      </c>
      <c r="E213" s="102">
        <f t="shared" si="188"/>
        <v>355328263149</v>
      </c>
      <c r="F213" s="102">
        <f t="shared" si="188"/>
        <v>409657850936</v>
      </c>
      <c r="G213" s="102">
        <f t="shared" si="188"/>
        <v>444275299145</v>
      </c>
      <c r="H213" s="102">
        <f t="shared" si="188"/>
        <v>470789650857</v>
      </c>
      <c r="I213" s="122">
        <f t="shared" si="188"/>
        <v>507830058317</v>
      </c>
      <c r="J213" s="122">
        <f t="shared" si="188"/>
        <v>519548446580</v>
      </c>
      <c r="K213" s="122">
        <f t="shared" si="188"/>
        <v>546078907347</v>
      </c>
      <c r="L213" s="122">
        <f t="shared" si="188"/>
        <v>589741829207</v>
      </c>
      <c r="M213" s="105" t="s">
        <v>390</v>
      </c>
      <c r="N213" s="101">
        <v>830</v>
      </c>
      <c r="O213" s="99">
        <f>+C213/$C$349</f>
        <v>52780.437373243483</v>
      </c>
      <c r="P213" s="99">
        <f>+D213/$D$349</f>
        <v>59479.382020574245</v>
      </c>
      <c r="Q213" s="99">
        <f>+E213/$E$349</f>
        <v>65570.007373778542</v>
      </c>
      <c r="R213" s="99">
        <f t="shared" si="186"/>
        <v>73582.184945048371</v>
      </c>
      <c r="S213" s="99">
        <f t="shared" si="175"/>
        <v>77519.005975035849</v>
      </c>
      <c r="T213" s="99">
        <f t="shared" si="177"/>
        <v>79683.272484700239</v>
      </c>
      <c r="U213" s="99">
        <f t="shared" si="178"/>
        <v>83192.062904581006</v>
      </c>
      <c r="V213" s="99">
        <f t="shared" si="179"/>
        <v>82822.22358289166</v>
      </c>
      <c r="W213" s="99">
        <f t="shared" si="180"/>
        <v>84912.142990512511</v>
      </c>
      <c r="X213" s="99">
        <f t="shared" si="180"/>
        <v>89508.832046017356</v>
      </c>
      <c r="Y213" s="105" t="s">
        <v>390</v>
      </c>
      <c r="Z213" s="101">
        <v>830</v>
      </c>
      <c r="AA213" s="99">
        <f>+O213/$O$350</f>
        <v>12687.605137798913</v>
      </c>
      <c r="AB213" s="99">
        <f>+P213/$P$350</f>
        <v>14471.869104762589</v>
      </c>
      <c r="AC213" s="99">
        <f>+Q213/$Q$350</f>
        <v>15992.684725311841</v>
      </c>
      <c r="AD213" s="99">
        <f t="shared" si="187"/>
        <v>18304.026105733428</v>
      </c>
      <c r="AE213" s="99">
        <f t="shared" si="176"/>
        <v>19674.874612953263</v>
      </c>
      <c r="AF213" s="99">
        <f t="shared" si="181"/>
        <v>20327.365429770471</v>
      </c>
      <c r="AG213" s="99">
        <f t="shared" si="182"/>
        <v>21664.599714734639</v>
      </c>
      <c r="AH213" s="149">
        <f t="shared" si="183"/>
        <v>21968.759571058796</v>
      </c>
      <c r="AI213" s="99">
        <f t="shared" si="184"/>
        <v>23391.774928515842</v>
      </c>
      <c r="AJ213" s="99">
        <f t="shared" si="184"/>
        <v>24726.19669779485</v>
      </c>
    </row>
    <row r="214" spans="1:36" s="6" customFormat="1" ht="11.1" customHeight="1">
      <c r="A214" s="106" t="s">
        <v>29</v>
      </c>
      <c r="B214" s="107">
        <v>831</v>
      </c>
      <c r="C214" s="136">
        <f>+C216+C217</f>
        <v>80254674445</v>
      </c>
      <c r="D214" s="136">
        <v>96597959362</v>
      </c>
      <c r="E214" s="136">
        <v>110791027489</v>
      </c>
      <c r="F214" s="136">
        <v>127180810614</v>
      </c>
      <c r="G214" s="136">
        <f>+G219+G220</f>
        <v>137781729567</v>
      </c>
      <c r="H214" s="136">
        <f>+H219+H220</f>
        <v>135427584192</v>
      </c>
      <c r="I214" s="117">
        <f>+I219+I220</f>
        <v>138982214678</v>
      </c>
      <c r="J214" s="117">
        <v>129779684626</v>
      </c>
      <c r="K214" s="117">
        <v>137869668924</v>
      </c>
      <c r="L214" s="117">
        <v>155291756008</v>
      </c>
      <c r="M214" s="109" t="s">
        <v>29</v>
      </c>
      <c r="N214" s="107">
        <v>831</v>
      </c>
      <c r="O214" s="110">
        <f>+C214/$C$349</f>
        <v>15553.258609365792</v>
      </c>
      <c r="P214" s="110">
        <f>+D214/$D$349</f>
        <v>18269.504595085513</v>
      </c>
      <c r="Q214" s="110">
        <f>+E214/$E$349</f>
        <v>20444.66833294366</v>
      </c>
      <c r="R214" s="110">
        <f t="shared" si="186"/>
        <v>22844.043893406397</v>
      </c>
      <c r="S214" s="110">
        <f t="shared" si="175"/>
        <v>24040.730461742689</v>
      </c>
      <c r="T214" s="110">
        <f t="shared" si="177"/>
        <v>22921.729637582084</v>
      </c>
      <c r="U214" s="110">
        <f t="shared" si="178"/>
        <v>22767.886533594548</v>
      </c>
      <c r="V214" s="110">
        <f t="shared" si="179"/>
        <v>20688.430746672755</v>
      </c>
      <c r="W214" s="151">
        <f t="shared" si="180"/>
        <v>21437.944011798907</v>
      </c>
      <c r="X214" s="151">
        <f t="shared" si="180"/>
        <v>23569.607950892474</v>
      </c>
      <c r="Y214" s="109" t="s">
        <v>29</v>
      </c>
      <c r="Z214" s="107">
        <v>831</v>
      </c>
      <c r="AA214" s="110">
        <f>+O214/$O$350</f>
        <v>3738.7640887898538</v>
      </c>
      <c r="AB214" s="110">
        <f>+P214/$P$350</f>
        <v>4445.1349379770099</v>
      </c>
      <c r="AC214" s="110">
        <f>+Q214/$Q$350</f>
        <v>4986.5044714496735</v>
      </c>
      <c r="AD214" s="110">
        <f>+R214/$P$350</f>
        <v>5558.1615312424319</v>
      </c>
      <c r="AE214" s="110">
        <f>+S214/$P$350</f>
        <v>5849.326146409413</v>
      </c>
      <c r="AF214" s="110">
        <f>+T214/$P$350</f>
        <v>5577.0631721610907</v>
      </c>
      <c r="AG214" s="110">
        <f t="shared" si="182"/>
        <v>5929.1371181235809</v>
      </c>
      <c r="AH214" s="110">
        <f t="shared" si="183"/>
        <v>5487.6474129105454</v>
      </c>
      <c r="AI214" s="111">
        <f t="shared" si="184"/>
        <v>5905.7697002200848</v>
      </c>
      <c r="AJ214" s="111">
        <f t="shared" si="184"/>
        <v>6510.9414228984733</v>
      </c>
    </row>
    <row r="215" spans="1:36" s="6" customFormat="1" ht="11.1" customHeight="1">
      <c r="A215" s="130" t="s">
        <v>240</v>
      </c>
      <c r="B215" s="107"/>
      <c r="C215" s="136"/>
      <c r="D215" s="136"/>
      <c r="E215" s="136"/>
      <c r="F215" s="136"/>
      <c r="G215" s="136"/>
      <c r="H215" s="136"/>
      <c r="I215" s="117"/>
      <c r="J215" s="117"/>
      <c r="K215" s="117"/>
      <c r="L215" s="117"/>
      <c r="M215" s="131" t="s">
        <v>240</v>
      </c>
      <c r="N215" s="107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31" t="s">
        <v>240</v>
      </c>
      <c r="Z215" s="107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</row>
    <row r="216" spans="1:36" s="6" customFormat="1" ht="11.1" customHeight="1">
      <c r="A216" s="106" t="s">
        <v>391</v>
      </c>
      <c r="B216" s="107">
        <v>964</v>
      </c>
      <c r="C216" s="108">
        <v>32150747115</v>
      </c>
      <c r="D216" s="116" t="s">
        <v>223</v>
      </c>
      <c r="E216" s="116" t="s">
        <v>223</v>
      </c>
      <c r="F216" s="116" t="s">
        <v>223</v>
      </c>
      <c r="G216" s="116" t="s">
        <v>223</v>
      </c>
      <c r="H216" s="116" t="s">
        <v>223</v>
      </c>
      <c r="I216" s="132" t="s">
        <v>223</v>
      </c>
      <c r="J216" s="132" t="s">
        <v>223</v>
      </c>
      <c r="K216" s="132" t="s">
        <v>223</v>
      </c>
      <c r="L216" s="132" t="s">
        <v>223</v>
      </c>
      <c r="M216" s="109" t="s">
        <v>391</v>
      </c>
      <c r="N216" s="107">
        <v>964</v>
      </c>
      <c r="O216" s="110">
        <f>+C216/$C$349</f>
        <v>6230.7758123996728</v>
      </c>
      <c r="P216" s="118" t="s">
        <v>223</v>
      </c>
      <c r="Q216" s="118" t="s">
        <v>223</v>
      </c>
      <c r="R216" s="118" t="s">
        <v>223</v>
      </c>
      <c r="S216" s="118" t="s">
        <v>223</v>
      </c>
      <c r="T216" s="118" t="s">
        <v>223</v>
      </c>
      <c r="U216" s="118" t="s">
        <v>223</v>
      </c>
      <c r="V216" s="118" t="s">
        <v>223</v>
      </c>
      <c r="W216" s="118" t="s">
        <v>223</v>
      </c>
      <c r="X216" s="118" t="s">
        <v>223</v>
      </c>
      <c r="Y216" s="109" t="s">
        <v>391</v>
      </c>
      <c r="Z216" s="107">
        <v>964</v>
      </c>
      <c r="AA216" s="110">
        <f>+O216/$O$350</f>
        <v>1497.7826472114598</v>
      </c>
      <c r="AB216" s="118" t="s">
        <v>223</v>
      </c>
      <c r="AC216" s="118" t="s">
        <v>223</v>
      </c>
      <c r="AD216" s="118" t="s">
        <v>223</v>
      </c>
      <c r="AE216" s="118" t="s">
        <v>223</v>
      </c>
      <c r="AF216" s="118" t="s">
        <v>223</v>
      </c>
      <c r="AG216" s="118" t="s">
        <v>223</v>
      </c>
      <c r="AH216" s="118" t="s">
        <v>223</v>
      </c>
      <c r="AI216" s="118" t="s">
        <v>223</v>
      </c>
      <c r="AJ216" s="118" t="s">
        <v>223</v>
      </c>
    </row>
    <row r="217" spans="1:36" s="6" customFormat="1" ht="11.1" customHeight="1">
      <c r="A217" s="106" t="s">
        <v>392</v>
      </c>
      <c r="B217" s="107">
        <v>965</v>
      </c>
      <c r="C217" s="108">
        <v>48103927330</v>
      </c>
      <c r="D217" s="116" t="s">
        <v>223</v>
      </c>
      <c r="E217" s="116" t="s">
        <v>223</v>
      </c>
      <c r="F217" s="116" t="s">
        <v>223</v>
      </c>
      <c r="G217" s="116" t="s">
        <v>223</v>
      </c>
      <c r="H217" s="116" t="s">
        <v>223</v>
      </c>
      <c r="I217" s="132" t="s">
        <v>223</v>
      </c>
      <c r="J217" s="132" t="s">
        <v>223</v>
      </c>
      <c r="K217" s="132" t="s">
        <v>223</v>
      </c>
      <c r="L217" s="132" t="s">
        <v>223</v>
      </c>
      <c r="M217" s="109" t="s">
        <v>392</v>
      </c>
      <c r="N217" s="107">
        <v>965</v>
      </c>
      <c r="O217" s="110">
        <f>+C217/$C$349</f>
        <v>9322.4827969661183</v>
      </c>
      <c r="P217" s="118" t="s">
        <v>223</v>
      </c>
      <c r="Q217" s="118" t="s">
        <v>223</v>
      </c>
      <c r="R217" s="118" t="s">
        <v>223</v>
      </c>
      <c r="S217" s="118" t="s">
        <v>223</v>
      </c>
      <c r="T217" s="118" t="s">
        <v>223</v>
      </c>
      <c r="U217" s="118" t="s">
        <v>223</v>
      </c>
      <c r="V217" s="118" t="s">
        <v>223</v>
      </c>
      <c r="W217" s="118" t="s">
        <v>223</v>
      </c>
      <c r="X217" s="118" t="s">
        <v>223</v>
      </c>
      <c r="Y217" s="109" t="s">
        <v>392</v>
      </c>
      <c r="Z217" s="107">
        <v>965</v>
      </c>
      <c r="AA217" s="110">
        <f>+O217/$O$350</f>
        <v>2240.9814415783935</v>
      </c>
      <c r="AB217" s="118" t="s">
        <v>223</v>
      </c>
      <c r="AC217" s="118" t="s">
        <v>223</v>
      </c>
      <c r="AD217" s="118" t="s">
        <v>223</v>
      </c>
      <c r="AE217" s="118" t="s">
        <v>223</v>
      </c>
      <c r="AF217" s="118" t="s">
        <v>223</v>
      </c>
      <c r="AG217" s="118" t="s">
        <v>223</v>
      </c>
      <c r="AH217" s="118" t="s">
        <v>223</v>
      </c>
      <c r="AI217" s="118" t="s">
        <v>223</v>
      </c>
      <c r="AJ217" s="118" t="s">
        <v>223</v>
      </c>
    </row>
    <row r="218" spans="1:36" s="6" customFormat="1" ht="11.1" customHeight="1">
      <c r="A218" s="130" t="s">
        <v>244</v>
      </c>
      <c r="B218" s="107"/>
      <c r="C218" s="108"/>
      <c r="D218" s="137"/>
      <c r="E218" s="137"/>
      <c r="F218" s="108"/>
      <c r="G218" s="108"/>
      <c r="H218" s="108"/>
      <c r="I218" s="117"/>
      <c r="J218" s="117"/>
      <c r="K218" s="117"/>
      <c r="L218" s="117"/>
      <c r="M218" s="131" t="s">
        <v>244</v>
      </c>
      <c r="N218" s="107"/>
      <c r="O218" s="110"/>
      <c r="P218" s="139"/>
      <c r="Q218" s="139"/>
      <c r="R218" s="110"/>
      <c r="S218" s="110"/>
      <c r="T218" s="110"/>
      <c r="U218" s="110"/>
      <c r="V218" s="110"/>
      <c r="W218" s="110"/>
      <c r="X218" s="110"/>
      <c r="Y218" s="131" t="s">
        <v>244</v>
      </c>
      <c r="Z218" s="107"/>
      <c r="AA218" s="110"/>
      <c r="AB218" s="139"/>
      <c r="AC218" s="139"/>
      <c r="AD218" s="110"/>
      <c r="AE218" s="110"/>
      <c r="AF218" s="110"/>
      <c r="AG218" s="110"/>
      <c r="AH218" s="110"/>
      <c r="AI218" s="110"/>
      <c r="AJ218" s="110"/>
    </row>
    <row r="219" spans="1:36" s="6" customFormat="1" ht="11.1" customHeight="1">
      <c r="A219" s="106" t="s">
        <v>391</v>
      </c>
      <c r="B219" s="107">
        <v>921</v>
      </c>
      <c r="C219" s="116" t="s">
        <v>223</v>
      </c>
      <c r="D219" s="116" t="s">
        <v>223</v>
      </c>
      <c r="E219" s="116" t="s">
        <v>223</v>
      </c>
      <c r="F219" s="108">
        <v>48244746543</v>
      </c>
      <c r="G219" s="108">
        <v>47520582757</v>
      </c>
      <c r="H219" s="137">
        <v>46134318006</v>
      </c>
      <c r="I219" s="138">
        <v>55367177798</v>
      </c>
      <c r="J219" s="138">
        <v>56952203996</v>
      </c>
      <c r="K219" s="138">
        <v>57520688420</v>
      </c>
      <c r="L219" s="138">
        <v>59235126268</v>
      </c>
      <c r="M219" s="109" t="s">
        <v>391</v>
      </c>
      <c r="N219" s="107">
        <v>921</v>
      </c>
      <c r="O219" s="118" t="s">
        <v>223</v>
      </c>
      <c r="P219" s="118" t="s">
        <v>223</v>
      </c>
      <c r="Q219" s="118" t="s">
        <v>223</v>
      </c>
      <c r="R219" s="110">
        <f>+F219/$F$349</f>
        <v>8665.6556310173364</v>
      </c>
      <c r="S219" s="110">
        <f>+G219/$G$349</f>
        <v>8291.5893495910695</v>
      </c>
      <c r="T219" s="110">
        <f>+H219/$H$349</f>
        <v>7808.4414682354982</v>
      </c>
      <c r="U219" s="110">
        <f>+I219/$I$349</f>
        <v>9070.1794090043604</v>
      </c>
      <c r="V219" s="110">
        <f>+J219/$J$349</f>
        <v>9078.8610839756566</v>
      </c>
      <c r="W219" s="110">
        <f t="shared" ref="W219:X221" si="189">+K219/K$349</f>
        <v>8944.1376590803611</v>
      </c>
      <c r="X219" s="110">
        <f t="shared" si="189"/>
        <v>8990.4882200343509</v>
      </c>
      <c r="Y219" s="109" t="s">
        <v>391</v>
      </c>
      <c r="Z219" s="107">
        <v>921</v>
      </c>
      <c r="AA219" s="118" t="s">
        <v>223</v>
      </c>
      <c r="AB219" s="118" t="s">
        <v>223</v>
      </c>
      <c r="AC219" s="118" t="s">
        <v>223</v>
      </c>
      <c r="AD219" s="110">
        <f t="shared" ref="AD219:AF221" si="190">+R219/$P$350</f>
        <v>2108.4320270115172</v>
      </c>
      <c r="AE219" s="110">
        <f t="shared" si="190"/>
        <v>2017.4183332338366</v>
      </c>
      <c r="AF219" s="110">
        <f t="shared" si="190"/>
        <v>1899.8641041935516</v>
      </c>
      <c r="AG219" s="110">
        <f>+U219/$U$350</f>
        <v>2362.0258877615524</v>
      </c>
      <c r="AH219" s="110">
        <f>+V219/$V$350</f>
        <v>2408.1859639192721</v>
      </c>
      <c r="AI219" s="111">
        <f t="shared" ref="AI219:AJ221" si="191">+W219/W$350</f>
        <v>2463.9497683416976</v>
      </c>
      <c r="AJ219" s="111">
        <f t="shared" si="191"/>
        <v>2483.5602817774447</v>
      </c>
    </row>
    <row r="220" spans="1:36" s="6" customFormat="1" ht="11.1" customHeight="1">
      <c r="A220" s="106" t="s">
        <v>392</v>
      </c>
      <c r="B220" s="107">
        <v>922</v>
      </c>
      <c r="C220" s="116" t="s">
        <v>223</v>
      </c>
      <c r="D220" s="116" t="s">
        <v>223</v>
      </c>
      <c r="E220" s="116" t="s">
        <v>223</v>
      </c>
      <c r="F220" s="108">
        <v>78935509171</v>
      </c>
      <c r="G220" s="108">
        <v>90261146810</v>
      </c>
      <c r="H220" s="137">
        <v>89293266186</v>
      </c>
      <c r="I220" s="138">
        <v>83615036880</v>
      </c>
      <c r="J220" s="138">
        <v>72827480630</v>
      </c>
      <c r="K220" s="138">
        <v>80348980504</v>
      </c>
      <c r="L220" s="138">
        <v>96056629740</v>
      </c>
      <c r="M220" s="109" t="s">
        <v>392</v>
      </c>
      <c r="N220" s="107">
        <v>922</v>
      </c>
      <c r="O220" s="118" t="s">
        <v>223</v>
      </c>
      <c r="P220" s="118" t="s">
        <v>223</v>
      </c>
      <c r="Q220" s="118" t="s">
        <v>223</v>
      </c>
      <c r="R220" s="110">
        <f>+F220/$F$349</f>
        <v>14178.288592007222</v>
      </c>
      <c r="S220" s="110">
        <f>+G220/$G$349</f>
        <v>15749.141112151618</v>
      </c>
      <c r="T220" s="110">
        <f>+H220/$H$349</f>
        <v>15113.288169346586</v>
      </c>
      <c r="U220" s="110">
        <f>+I220/$I$349</f>
        <v>13697.707124590186</v>
      </c>
      <c r="V220" s="110">
        <f>+J220/$J$349</f>
        <v>11609.569662697097</v>
      </c>
      <c r="W220" s="110">
        <f t="shared" si="189"/>
        <v>12493.806352718546</v>
      </c>
      <c r="X220" s="110">
        <f t="shared" si="189"/>
        <v>14579.119730858125</v>
      </c>
      <c r="Y220" s="109" t="s">
        <v>392</v>
      </c>
      <c r="Z220" s="107">
        <v>922</v>
      </c>
      <c r="AA220" s="118" t="s">
        <v>223</v>
      </c>
      <c r="AB220" s="118" t="s">
        <v>223</v>
      </c>
      <c r="AC220" s="118" t="s">
        <v>223</v>
      </c>
      <c r="AD220" s="110">
        <f t="shared" si="190"/>
        <v>3449.7052535297375</v>
      </c>
      <c r="AE220" s="110">
        <f t="shared" si="190"/>
        <v>3831.9078131755759</v>
      </c>
      <c r="AF220" s="110">
        <f t="shared" si="190"/>
        <v>3677.1990679675391</v>
      </c>
      <c r="AG220" s="110">
        <f>+U220/$U$350</f>
        <v>3567.111230362028</v>
      </c>
      <c r="AH220" s="110">
        <f>+V220/$V$350</f>
        <v>3079.4614489912724</v>
      </c>
      <c r="AI220" s="111">
        <f t="shared" si="191"/>
        <v>3441.8199318783873</v>
      </c>
      <c r="AJ220" s="111">
        <f t="shared" si="191"/>
        <v>4027.381141121029</v>
      </c>
    </row>
    <row r="221" spans="1:36" s="6" customFormat="1" ht="11.1" customHeight="1">
      <c r="A221" s="106" t="s">
        <v>30</v>
      </c>
      <c r="B221" s="107">
        <v>832</v>
      </c>
      <c r="C221" s="136">
        <f>+C222+C223</f>
        <v>24702084212</v>
      </c>
      <c r="D221" s="136">
        <v>25744802352</v>
      </c>
      <c r="E221" s="136">
        <v>30297796514</v>
      </c>
      <c r="F221" s="136">
        <v>39506241517</v>
      </c>
      <c r="G221" s="117">
        <v>44426653096</v>
      </c>
      <c r="H221" s="117">
        <v>46517519137</v>
      </c>
      <c r="I221" s="117">
        <v>53754748598</v>
      </c>
      <c r="J221" s="117">
        <v>57512824782</v>
      </c>
      <c r="K221" s="117">
        <v>58160135266</v>
      </c>
      <c r="L221" s="117">
        <v>62518537013</v>
      </c>
      <c r="M221" s="109" t="s">
        <v>30</v>
      </c>
      <c r="N221" s="107">
        <v>832</v>
      </c>
      <c r="O221" s="110">
        <f>+C221/$C$349</f>
        <v>4787.2339723073164</v>
      </c>
      <c r="P221" s="110">
        <f>+D221/$D$349</f>
        <v>4869.0964899871169</v>
      </c>
      <c r="Q221" s="110">
        <f>+E221/$E$349</f>
        <v>5590.9617862263003</v>
      </c>
      <c r="R221" s="110">
        <f>+F221/$F$349</f>
        <v>7096.057266193563</v>
      </c>
      <c r="S221" s="110">
        <f>+G221/$G$349</f>
        <v>7751.7476065570454</v>
      </c>
      <c r="T221" s="110">
        <f>+H221/$H$349</f>
        <v>7873.2999885583949</v>
      </c>
      <c r="U221" s="110">
        <f>+I221/$I$349</f>
        <v>8806.0333443146465</v>
      </c>
      <c r="V221" s="110">
        <f>+J221/$J$349</f>
        <v>9168.2307286910873</v>
      </c>
      <c r="W221" s="110">
        <f t="shared" si="189"/>
        <v>9043.5679818631488</v>
      </c>
      <c r="X221" s="110">
        <f t="shared" si="189"/>
        <v>9488.8321501359005</v>
      </c>
      <c r="Y221" s="109" t="s">
        <v>30</v>
      </c>
      <c r="Z221" s="107">
        <v>832</v>
      </c>
      <c r="AA221" s="110">
        <f>+O221/$O$350</f>
        <v>1150.7773971892586</v>
      </c>
      <c r="AB221" s="110">
        <f>+P221/$P$350</f>
        <v>1184.6950097292254</v>
      </c>
      <c r="AC221" s="110">
        <f>+Q221/$Q$350</f>
        <v>1363.6492161527563</v>
      </c>
      <c r="AD221" s="110">
        <f t="shared" si="190"/>
        <v>1726.5346146456357</v>
      </c>
      <c r="AE221" s="110">
        <f t="shared" si="190"/>
        <v>1886.0699772644878</v>
      </c>
      <c r="AF221" s="110">
        <f t="shared" si="190"/>
        <v>1915.6447660726021</v>
      </c>
      <c r="AG221" s="110">
        <f>+U221/$U$350</f>
        <v>2293.2378500819391</v>
      </c>
      <c r="AH221" s="110">
        <f>+V221/$V$350</f>
        <v>2431.8914399711107</v>
      </c>
      <c r="AI221" s="111">
        <f t="shared" si="191"/>
        <v>2491.3410418355784</v>
      </c>
      <c r="AJ221" s="111">
        <f t="shared" si="191"/>
        <v>2621.2243508662709</v>
      </c>
    </row>
    <row r="222" spans="1:36" s="6" customFormat="1" ht="11.1" customHeight="1">
      <c r="A222" s="106" t="s">
        <v>393</v>
      </c>
      <c r="B222" s="107">
        <v>966</v>
      </c>
      <c r="C222" s="108">
        <v>3163549846</v>
      </c>
      <c r="D222" s="116" t="s">
        <v>223</v>
      </c>
      <c r="E222" s="116" t="s">
        <v>223</v>
      </c>
      <c r="F222" s="116" t="s">
        <v>223</v>
      </c>
      <c r="G222" s="116" t="s">
        <v>223</v>
      </c>
      <c r="H222" s="116" t="s">
        <v>223</v>
      </c>
      <c r="I222" s="132" t="s">
        <v>223</v>
      </c>
      <c r="J222" s="132" t="s">
        <v>223</v>
      </c>
      <c r="K222" s="132" t="s">
        <v>223</v>
      </c>
      <c r="L222" s="132" t="s">
        <v>223</v>
      </c>
      <c r="M222" s="109" t="s">
        <v>393</v>
      </c>
      <c r="N222" s="107">
        <v>966</v>
      </c>
      <c r="O222" s="110">
        <f>+C222/$C$349</f>
        <v>613.09212477308586</v>
      </c>
      <c r="P222" s="118" t="s">
        <v>223</v>
      </c>
      <c r="Q222" s="118" t="s">
        <v>223</v>
      </c>
      <c r="R222" s="118" t="s">
        <v>223</v>
      </c>
      <c r="S222" s="118" t="s">
        <v>223</v>
      </c>
      <c r="T222" s="118" t="s">
        <v>223</v>
      </c>
      <c r="U222" s="118" t="s">
        <v>223</v>
      </c>
      <c r="V222" s="118" t="s">
        <v>223</v>
      </c>
      <c r="W222" s="118" t="s">
        <v>223</v>
      </c>
      <c r="X222" s="118" t="s">
        <v>223</v>
      </c>
      <c r="Y222" s="109" t="s">
        <v>393</v>
      </c>
      <c r="Z222" s="107">
        <v>966</v>
      </c>
      <c r="AA222" s="110">
        <f>+O222/$O$350</f>
        <v>147.37791460891486</v>
      </c>
      <c r="AB222" s="118" t="s">
        <v>223</v>
      </c>
      <c r="AC222" s="118" t="s">
        <v>223</v>
      </c>
      <c r="AD222" s="118" t="s">
        <v>223</v>
      </c>
      <c r="AE222" s="118" t="s">
        <v>223</v>
      </c>
      <c r="AF222" s="118" t="s">
        <v>223</v>
      </c>
      <c r="AG222" s="118" t="s">
        <v>223</v>
      </c>
      <c r="AH222" s="118" t="s">
        <v>223</v>
      </c>
      <c r="AI222" s="118" t="s">
        <v>223</v>
      </c>
      <c r="AJ222" s="118" t="s">
        <v>223</v>
      </c>
    </row>
    <row r="223" spans="1:36" s="6" customFormat="1" ht="11.1" customHeight="1">
      <c r="A223" s="106" t="s">
        <v>394</v>
      </c>
      <c r="B223" s="107">
        <v>967</v>
      </c>
      <c r="C223" s="108">
        <v>21538534366</v>
      </c>
      <c r="D223" s="116" t="s">
        <v>223</v>
      </c>
      <c r="E223" s="116" t="s">
        <v>223</v>
      </c>
      <c r="F223" s="116" t="s">
        <v>223</v>
      </c>
      <c r="G223" s="116" t="s">
        <v>223</v>
      </c>
      <c r="H223" s="116" t="s">
        <v>223</v>
      </c>
      <c r="I223" s="132" t="s">
        <v>223</v>
      </c>
      <c r="J223" s="132" t="s">
        <v>223</v>
      </c>
      <c r="K223" s="132" t="s">
        <v>223</v>
      </c>
      <c r="L223" s="132" t="s">
        <v>223</v>
      </c>
      <c r="M223" s="109" t="s">
        <v>394</v>
      </c>
      <c r="N223" s="107">
        <v>967</v>
      </c>
      <c r="O223" s="110">
        <f>+C223/$C$349</f>
        <v>4174.1418475342298</v>
      </c>
      <c r="P223" s="118" t="s">
        <v>223</v>
      </c>
      <c r="Q223" s="118" t="s">
        <v>223</v>
      </c>
      <c r="R223" s="118" t="s">
        <v>223</v>
      </c>
      <c r="S223" s="118" t="s">
        <v>223</v>
      </c>
      <c r="T223" s="118" t="s">
        <v>223</v>
      </c>
      <c r="U223" s="118" t="s">
        <v>223</v>
      </c>
      <c r="V223" s="118" t="s">
        <v>223</v>
      </c>
      <c r="W223" s="118" t="s">
        <v>223</v>
      </c>
      <c r="X223" s="118" t="s">
        <v>223</v>
      </c>
      <c r="Y223" s="109" t="s">
        <v>394</v>
      </c>
      <c r="Z223" s="107">
        <v>967</v>
      </c>
      <c r="AA223" s="110">
        <f>+O223/$O$350</f>
        <v>1003.3994825803437</v>
      </c>
      <c r="AB223" s="118" t="s">
        <v>223</v>
      </c>
      <c r="AC223" s="118" t="s">
        <v>223</v>
      </c>
      <c r="AD223" s="118" t="s">
        <v>223</v>
      </c>
      <c r="AE223" s="118" t="s">
        <v>223</v>
      </c>
      <c r="AF223" s="118" t="s">
        <v>223</v>
      </c>
      <c r="AG223" s="118" t="s">
        <v>223</v>
      </c>
      <c r="AH223" s="118" t="s">
        <v>223</v>
      </c>
      <c r="AI223" s="118" t="s">
        <v>223</v>
      </c>
      <c r="AJ223" s="118" t="s">
        <v>223</v>
      </c>
    </row>
    <row r="224" spans="1:36" s="6" customFormat="1" ht="11.1" customHeight="1">
      <c r="A224" s="120" t="s">
        <v>395</v>
      </c>
      <c r="B224" s="107">
        <v>836</v>
      </c>
      <c r="C224" s="116" t="s">
        <v>223</v>
      </c>
      <c r="D224" s="116" t="s">
        <v>223</v>
      </c>
      <c r="E224" s="116" t="s">
        <v>223</v>
      </c>
      <c r="F224" s="108">
        <v>24187001280</v>
      </c>
      <c r="G224" s="108">
        <v>27605161978</v>
      </c>
      <c r="H224" s="108">
        <v>29964110841</v>
      </c>
      <c r="I224" s="117">
        <v>34276039507</v>
      </c>
      <c r="J224" s="117">
        <v>35029336475</v>
      </c>
      <c r="K224" s="117">
        <v>36379786637</v>
      </c>
      <c r="L224" s="117">
        <v>39371071199</v>
      </c>
      <c r="M224" s="109" t="s">
        <v>395</v>
      </c>
      <c r="N224" s="107">
        <v>836</v>
      </c>
      <c r="O224" s="118" t="s">
        <v>223</v>
      </c>
      <c r="P224" s="118" t="s">
        <v>223</v>
      </c>
      <c r="Q224" s="118" t="s">
        <v>223</v>
      </c>
      <c r="R224" s="110">
        <f t="shared" ref="R224:R245" si="192">+F224/$F$349</f>
        <v>4344.4362103269577</v>
      </c>
      <c r="S224" s="110">
        <f t="shared" ref="S224:S245" si="193">+G224/$G$349</f>
        <v>4816.6637227697829</v>
      </c>
      <c r="T224" s="110">
        <f t="shared" ref="T224:T245" si="194">+H224/$H$349</f>
        <v>5071.5609499037109</v>
      </c>
      <c r="U224" s="110">
        <f t="shared" ref="U224:U245" si="195">+I224/$I$349</f>
        <v>5615.0564309572137</v>
      </c>
      <c r="V224" s="110">
        <f t="shared" ref="V224:V245" si="196">+J224/$J$349</f>
        <v>5584.0943353606281</v>
      </c>
      <c r="W224" s="110">
        <f t="shared" ref="W224:X245" si="197">+K224/K$349</f>
        <v>5656.8484944655702</v>
      </c>
      <c r="X224" s="110">
        <f t="shared" si="197"/>
        <v>5975.5954638010489</v>
      </c>
      <c r="Y224" s="109" t="s">
        <v>395</v>
      </c>
      <c r="Z224" s="107">
        <v>836</v>
      </c>
      <c r="AA224" s="118" t="s">
        <v>223</v>
      </c>
      <c r="AB224" s="118" t="s">
        <v>223</v>
      </c>
      <c r="AC224" s="118" t="s">
        <v>223</v>
      </c>
      <c r="AD224" s="110">
        <f t="shared" ref="AD224:AF236" si="198">+R224/$P$350</f>
        <v>1057.0404404688461</v>
      </c>
      <c r="AE224" s="110">
        <f t="shared" si="198"/>
        <v>1171.9376454427695</v>
      </c>
      <c r="AF224" s="110">
        <f t="shared" si="198"/>
        <v>1233.9564354996862</v>
      </c>
      <c r="AG224" s="110">
        <f t="shared" ref="AG224:AG245" si="199">+U224/$U$350</f>
        <v>1462.2542788951077</v>
      </c>
      <c r="AH224" s="110">
        <f t="shared" ref="AH224:AH245" si="200">+V224/$V$350</f>
        <v>1481.1921313953922</v>
      </c>
      <c r="AI224" s="111">
        <f t="shared" ref="AI224:AJ245" si="201">+W224/W$350</f>
        <v>1558.360466794923</v>
      </c>
      <c r="AJ224" s="111">
        <f t="shared" si="201"/>
        <v>1650.716978950566</v>
      </c>
    </row>
    <row r="225" spans="1:36" s="6" customFormat="1" ht="11.1" customHeight="1">
      <c r="A225" s="106" t="s">
        <v>31</v>
      </c>
      <c r="B225" s="107">
        <v>833</v>
      </c>
      <c r="C225" s="108">
        <v>25848771557</v>
      </c>
      <c r="D225" s="108">
        <v>25998470650</v>
      </c>
      <c r="E225" s="108">
        <v>25450160299</v>
      </c>
      <c r="F225" s="108">
        <v>28811416669</v>
      </c>
      <c r="G225" s="108">
        <v>29368609507</v>
      </c>
      <c r="H225" s="108">
        <v>34099826924</v>
      </c>
      <c r="I225" s="117">
        <v>37102535884</v>
      </c>
      <c r="J225" s="117">
        <v>36319781078</v>
      </c>
      <c r="K225" s="117">
        <v>36259668631</v>
      </c>
      <c r="L225" s="117">
        <v>35718192950</v>
      </c>
      <c r="M225" s="109" t="s">
        <v>31</v>
      </c>
      <c r="N225" s="107">
        <v>833</v>
      </c>
      <c r="O225" s="110">
        <f>+C225/$C$349</f>
        <v>5009.4605895630439</v>
      </c>
      <c r="P225" s="110">
        <f>+D225/$D$349</f>
        <v>4917.0725980389561</v>
      </c>
      <c r="Q225" s="110">
        <f>+E225/$E$349</f>
        <v>4696.4099722332276</v>
      </c>
      <c r="R225" s="110">
        <f t="shared" si="192"/>
        <v>5175.0674008159358</v>
      </c>
      <c r="S225" s="110">
        <f t="shared" si="193"/>
        <v>5124.3573978408285</v>
      </c>
      <c r="T225" s="110">
        <f t="shared" si="194"/>
        <v>5771.549556197745</v>
      </c>
      <c r="U225" s="110">
        <f t="shared" si="195"/>
        <v>6078.0894093008728</v>
      </c>
      <c r="V225" s="110">
        <f t="shared" si="196"/>
        <v>5789.8066074972076</v>
      </c>
      <c r="W225" s="110">
        <f t="shared" si="197"/>
        <v>5638.1708323841704</v>
      </c>
      <c r="X225" s="110">
        <f t="shared" si="197"/>
        <v>5421.1751234396634</v>
      </c>
      <c r="Y225" s="109" t="s">
        <v>31</v>
      </c>
      <c r="Z225" s="107">
        <v>833</v>
      </c>
      <c r="AA225" s="110">
        <f>+O225/$O$350</f>
        <v>1204.197257106501</v>
      </c>
      <c r="AB225" s="110">
        <f>+P225/$P$350</f>
        <v>1196.3680287199406</v>
      </c>
      <c r="AC225" s="110">
        <f>+Q225/$Q$350</f>
        <v>1145.4658468861533</v>
      </c>
      <c r="AD225" s="110">
        <f t="shared" si="198"/>
        <v>1259.1404868165293</v>
      </c>
      <c r="AE225" s="110">
        <f t="shared" si="198"/>
        <v>1246.8022865792768</v>
      </c>
      <c r="AF225" s="110">
        <f t="shared" si="198"/>
        <v>1404.2699650116167</v>
      </c>
      <c r="AG225" s="110">
        <f t="shared" si="199"/>
        <v>1582.8357836721023</v>
      </c>
      <c r="AH225" s="110">
        <f t="shared" si="200"/>
        <v>1535.7577208215405</v>
      </c>
      <c r="AI225" s="111">
        <f t="shared" si="201"/>
        <v>1553.2151053399919</v>
      </c>
      <c r="AJ225" s="111">
        <f t="shared" si="201"/>
        <v>1497.5621887954871</v>
      </c>
    </row>
    <row r="226" spans="1:36" s="6" customFormat="1" ht="11.1" customHeight="1">
      <c r="A226" s="106" t="s">
        <v>396</v>
      </c>
      <c r="B226" s="107">
        <v>969</v>
      </c>
      <c r="C226" s="116" t="s">
        <v>223</v>
      </c>
      <c r="D226" s="116" t="s">
        <v>223</v>
      </c>
      <c r="E226" s="116" t="s">
        <v>223</v>
      </c>
      <c r="F226" s="108">
        <v>11940712970</v>
      </c>
      <c r="G226" s="108">
        <v>11982836285</v>
      </c>
      <c r="H226" s="108">
        <v>18092961960</v>
      </c>
      <c r="I226" s="117">
        <v>19093178906</v>
      </c>
      <c r="J226" s="117">
        <v>18620916626</v>
      </c>
      <c r="K226" s="117">
        <v>18751712362</v>
      </c>
      <c r="L226" s="117">
        <v>17699791746</v>
      </c>
      <c r="M226" s="109" t="s">
        <v>396</v>
      </c>
      <c r="N226" s="107">
        <v>969</v>
      </c>
      <c r="O226" s="118" t="s">
        <v>223</v>
      </c>
      <c r="P226" s="118" t="s">
        <v>223</v>
      </c>
      <c r="Q226" s="118" t="s">
        <v>223</v>
      </c>
      <c r="R226" s="110">
        <f t="shared" si="192"/>
        <v>2144.7745920815842</v>
      </c>
      <c r="S226" s="110">
        <f t="shared" si="193"/>
        <v>2090.815220568054</v>
      </c>
      <c r="T226" s="110">
        <f t="shared" si="194"/>
        <v>3062.315442341589</v>
      </c>
      <c r="U226" s="110">
        <f t="shared" si="195"/>
        <v>3127.8198574154749</v>
      </c>
      <c r="V226" s="110">
        <f t="shared" si="196"/>
        <v>2968.3963647064525</v>
      </c>
      <c r="W226" s="110">
        <f t="shared" si="197"/>
        <v>2915.7838912597445</v>
      </c>
      <c r="X226" s="110">
        <f t="shared" si="197"/>
        <v>2686.4088795812918</v>
      </c>
      <c r="Y226" s="109" t="s">
        <v>396</v>
      </c>
      <c r="Z226" s="107">
        <v>969</v>
      </c>
      <c r="AA226" s="118" t="s">
        <v>223</v>
      </c>
      <c r="AB226" s="118" t="s">
        <v>223</v>
      </c>
      <c r="AC226" s="118" t="s">
        <v>223</v>
      </c>
      <c r="AD226" s="110">
        <f t="shared" si="198"/>
        <v>521.84296644320773</v>
      </c>
      <c r="AE226" s="110">
        <f t="shared" si="198"/>
        <v>508.71416558833425</v>
      </c>
      <c r="AF226" s="110">
        <f t="shared" si="198"/>
        <v>745.0889154115788</v>
      </c>
      <c r="AG226" s="110">
        <f t="shared" si="199"/>
        <v>814.53642120194661</v>
      </c>
      <c r="AH226" s="110">
        <f t="shared" si="200"/>
        <v>787.37304103619431</v>
      </c>
      <c r="AI226" s="111">
        <f t="shared" si="201"/>
        <v>803.24625103574226</v>
      </c>
      <c r="AJ226" s="111">
        <f t="shared" si="201"/>
        <v>742.10190043682087</v>
      </c>
    </row>
    <row r="227" spans="1:36" s="6" customFormat="1" ht="11.1" customHeight="1">
      <c r="A227" s="106" t="s">
        <v>397</v>
      </c>
      <c r="B227" s="107">
        <v>834</v>
      </c>
      <c r="C227" s="108">
        <v>32569930314</v>
      </c>
      <c r="D227" s="108">
        <v>34972528261</v>
      </c>
      <c r="E227" s="108">
        <v>35985878596</v>
      </c>
      <c r="F227" s="108">
        <v>41838732786</v>
      </c>
      <c r="G227" s="108">
        <v>44237017987</v>
      </c>
      <c r="H227" s="108">
        <v>47017620578</v>
      </c>
      <c r="I227" s="117">
        <v>51712688223</v>
      </c>
      <c r="J227" s="117">
        <v>51092706132</v>
      </c>
      <c r="K227" s="117">
        <v>52691418011</v>
      </c>
      <c r="L227" s="117">
        <v>53901771111</v>
      </c>
      <c r="M227" s="109" t="s">
        <v>397</v>
      </c>
      <c r="N227" s="107">
        <v>834</v>
      </c>
      <c r="O227" s="110">
        <f>+C227/$C$349</f>
        <v>6312.0130081622237</v>
      </c>
      <c r="P227" s="110">
        <f>+D227/$D$349</f>
        <v>6614.3298469868296</v>
      </c>
      <c r="Q227" s="110">
        <f>+E227/$E$349</f>
        <v>6640.6041106338043</v>
      </c>
      <c r="R227" s="110">
        <f t="shared" si="192"/>
        <v>7515.0161694493481</v>
      </c>
      <c r="S227" s="110">
        <f t="shared" si="193"/>
        <v>7718.659282322189</v>
      </c>
      <c r="T227" s="110">
        <f t="shared" si="194"/>
        <v>7957.9444137717655</v>
      </c>
      <c r="U227" s="110">
        <f t="shared" si="195"/>
        <v>8471.5056565780014</v>
      </c>
      <c r="V227" s="110">
        <f t="shared" si="196"/>
        <v>8144.7871869787232</v>
      </c>
      <c r="W227" s="110">
        <f t="shared" si="197"/>
        <v>8193.2137651305638</v>
      </c>
      <c r="X227" s="110">
        <f t="shared" si="197"/>
        <v>8181.0113144677416</v>
      </c>
      <c r="Y227" s="109" t="s">
        <v>397</v>
      </c>
      <c r="Z227" s="107">
        <v>834</v>
      </c>
      <c r="AA227" s="110">
        <f>+O227/$O$350</f>
        <v>1517.3108192697653</v>
      </c>
      <c r="AB227" s="110">
        <f>+P227/$P$350</f>
        <v>1609.3259968337784</v>
      </c>
      <c r="AC227" s="110">
        <f>+Q227/$Q$350</f>
        <v>1619.6595391789767</v>
      </c>
      <c r="AD227" s="110">
        <f t="shared" si="198"/>
        <v>1828.4710874572622</v>
      </c>
      <c r="AE227" s="110">
        <f t="shared" si="198"/>
        <v>1878.0192901027222</v>
      </c>
      <c r="AF227" s="110">
        <f t="shared" si="198"/>
        <v>1936.2395167327895</v>
      </c>
      <c r="AG227" s="110">
        <f t="shared" si="199"/>
        <v>2206.1212647338548</v>
      </c>
      <c r="AH227" s="110">
        <f t="shared" si="200"/>
        <v>2160.4210045036402</v>
      </c>
      <c r="AI227" s="111">
        <f t="shared" si="201"/>
        <v>2257.0836818541497</v>
      </c>
      <c r="AJ227" s="111">
        <f t="shared" si="201"/>
        <v>2259.9478769247903</v>
      </c>
    </row>
    <row r="228" spans="1:36" s="6" customFormat="1" ht="11.1" customHeight="1">
      <c r="A228" s="120" t="s">
        <v>398</v>
      </c>
      <c r="B228" s="107">
        <v>837</v>
      </c>
      <c r="C228" s="116" t="s">
        <v>223</v>
      </c>
      <c r="D228" s="116" t="s">
        <v>223</v>
      </c>
      <c r="E228" s="116" t="s">
        <v>223</v>
      </c>
      <c r="F228" s="108">
        <v>17211798589</v>
      </c>
      <c r="G228" s="108">
        <v>17814668763</v>
      </c>
      <c r="H228" s="108">
        <v>20290529032</v>
      </c>
      <c r="I228" s="117">
        <v>21532163260</v>
      </c>
      <c r="J228" s="117">
        <v>18708337018</v>
      </c>
      <c r="K228" s="117">
        <v>20461591649</v>
      </c>
      <c r="L228" s="117">
        <v>20774415812</v>
      </c>
      <c r="M228" s="109" t="s">
        <v>398</v>
      </c>
      <c r="N228" s="107">
        <v>837</v>
      </c>
      <c r="O228" s="118" t="s">
        <v>223</v>
      </c>
      <c r="P228" s="118" t="s">
        <v>223</v>
      </c>
      <c r="Q228" s="118" t="s">
        <v>223</v>
      </c>
      <c r="R228" s="110">
        <f t="shared" si="192"/>
        <v>3091.5598080667091</v>
      </c>
      <c r="S228" s="110">
        <f t="shared" si="193"/>
        <v>3108.3776589424269</v>
      </c>
      <c r="T228" s="110">
        <f t="shared" si="194"/>
        <v>3434.2635841132301</v>
      </c>
      <c r="U228" s="110">
        <f t="shared" si="195"/>
        <v>3527.3711176809693</v>
      </c>
      <c r="V228" s="110">
        <f t="shared" si="196"/>
        <v>2982.3322186188038</v>
      </c>
      <c r="W228" s="110">
        <f t="shared" si="197"/>
        <v>3181.6603288237402</v>
      </c>
      <c r="X228" s="110">
        <f t="shared" si="197"/>
        <v>3153.0639403191308</v>
      </c>
      <c r="Y228" s="109" t="s">
        <v>398</v>
      </c>
      <c r="Z228" s="107">
        <v>837</v>
      </c>
      <c r="AA228" s="118" t="s">
        <v>223</v>
      </c>
      <c r="AB228" s="118" t="s">
        <v>223</v>
      </c>
      <c r="AC228" s="118" t="s">
        <v>223</v>
      </c>
      <c r="AD228" s="110">
        <f t="shared" si="198"/>
        <v>752.20433286294622</v>
      </c>
      <c r="AE228" s="110">
        <f t="shared" si="198"/>
        <v>756.2962673825856</v>
      </c>
      <c r="AF228" s="110">
        <f t="shared" si="198"/>
        <v>835.58724674287828</v>
      </c>
      <c r="AG228" s="110">
        <f t="shared" si="199"/>
        <v>918.58622856275247</v>
      </c>
      <c r="AH228" s="110">
        <f t="shared" si="200"/>
        <v>791.06955401029279</v>
      </c>
      <c r="AI228" s="111">
        <f t="shared" si="201"/>
        <v>876.49044871177421</v>
      </c>
      <c r="AJ228" s="111">
        <f t="shared" si="201"/>
        <v>871.01213820970463</v>
      </c>
    </row>
    <row r="229" spans="1:36" s="6" customFormat="1" ht="11.1" customHeight="1">
      <c r="A229" s="120" t="s">
        <v>399</v>
      </c>
      <c r="B229" s="107">
        <v>838</v>
      </c>
      <c r="C229" s="116" t="s">
        <v>223</v>
      </c>
      <c r="D229" s="116" t="s">
        <v>223</v>
      </c>
      <c r="E229" s="116" t="s">
        <v>223</v>
      </c>
      <c r="F229" s="108">
        <v>11231195155</v>
      </c>
      <c r="G229" s="108">
        <v>12204994612</v>
      </c>
      <c r="H229" s="108">
        <v>7662753301</v>
      </c>
      <c r="I229" s="117">
        <v>8993208263</v>
      </c>
      <c r="J229" s="117">
        <v>9682544621</v>
      </c>
      <c r="K229" s="117">
        <v>9680891752</v>
      </c>
      <c r="L229" s="117">
        <v>10391881206</v>
      </c>
      <c r="M229" s="109" t="s">
        <v>399</v>
      </c>
      <c r="N229" s="107">
        <v>838</v>
      </c>
      <c r="O229" s="118" t="s">
        <v>223</v>
      </c>
      <c r="P229" s="118" t="s">
        <v>223</v>
      </c>
      <c r="Q229" s="118" t="s">
        <v>223</v>
      </c>
      <c r="R229" s="110">
        <f t="shared" si="192"/>
        <v>2017.3319690100373</v>
      </c>
      <c r="S229" s="110">
        <f t="shared" si="193"/>
        <v>2129.5783314393075</v>
      </c>
      <c r="T229" s="110">
        <f t="shared" si="194"/>
        <v>1296.9555684903614</v>
      </c>
      <c r="U229" s="110">
        <f t="shared" si="195"/>
        <v>1473.2557383644898</v>
      </c>
      <c r="V229" s="110">
        <f t="shared" si="196"/>
        <v>1543.5131809759071</v>
      </c>
      <c r="W229" s="110">
        <f t="shared" si="197"/>
        <v>1505.323230144742</v>
      </c>
      <c r="X229" s="110">
        <f t="shared" si="197"/>
        <v>1577.2412663364419</v>
      </c>
      <c r="Y229" s="109" t="s">
        <v>399</v>
      </c>
      <c r="Z229" s="107">
        <v>838</v>
      </c>
      <c r="AA229" s="118" t="s">
        <v>223</v>
      </c>
      <c r="AB229" s="118" t="s">
        <v>223</v>
      </c>
      <c r="AC229" s="118" t="s">
        <v>223</v>
      </c>
      <c r="AD229" s="110">
        <f t="shared" si="198"/>
        <v>490.83502895621342</v>
      </c>
      <c r="AE229" s="110">
        <f t="shared" si="198"/>
        <v>518.14557942562226</v>
      </c>
      <c r="AF229" s="110">
        <f t="shared" si="198"/>
        <v>315.560965569431</v>
      </c>
      <c r="AG229" s="110">
        <f t="shared" si="199"/>
        <v>383.66034853241922</v>
      </c>
      <c r="AH229" s="110">
        <f t="shared" si="200"/>
        <v>409.41994190342365</v>
      </c>
      <c r="AI229" s="111">
        <f t="shared" si="201"/>
        <v>414.68959508119616</v>
      </c>
      <c r="AJ229" s="111">
        <f t="shared" si="201"/>
        <v>435.70200727526014</v>
      </c>
    </row>
    <row r="230" spans="1:36" s="6" customFormat="1" ht="11.1" customHeight="1">
      <c r="A230" s="4" t="s">
        <v>32</v>
      </c>
      <c r="B230" s="3">
        <v>835</v>
      </c>
      <c r="C230" s="152">
        <f t="shared" ref="C230:I230" si="202">SUM(C231:C236)</f>
        <v>108971121294</v>
      </c>
      <c r="D230" s="152">
        <f t="shared" si="202"/>
        <v>131176810118</v>
      </c>
      <c r="E230" s="152">
        <f t="shared" si="202"/>
        <v>152803400251</v>
      </c>
      <c r="F230" s="152">
        <f t="shared" si="202"/>
        <v>172320649350</v>
      </c>
      <c r="G230" s="152">
        <f t="shared" si="202"/>
        <v>188461288988</v>
      </c>
      <c r="H230" s="152">
        <f t="shared" si="202"/>
        <v>207727100026</v>
      </c>
      <c r="I230" s="153">
        <f t="shared" si="202"/>
        <v>226277870934</v>
      </c>
      <c r="J230" s="153">
        <v>244843449962</v>
      </c>
      <c r="K230" s="153">
        <v>261098016515</v>
      </c>
      <c r="L230" s="153">
        <v>282311572125</v>
      </c>
      <c r="M230" s="109" t="s">
        <v>32</v>
      </c>
      <c r="N230" s="107">
        <v>835</v>
      </c>
      <c r="O230" s="110">
        <f t="shared" ref="O230:O244" si="203">+C230/$C$349</f>
        <v>21118.471193845107</v>
      </c>
      <c r="P230" s="110">
        <f t="shared" ref="P230:P244" si="204">+D230/$D$349</f>
        <v>24809.378490475825</v>
      </c>
      <c r="Q230" s="110">
        <f t="shared" ref="Q230:Q245" si="205">+E230/$E$349</f>
        <v>28197.363171741556</v>
      </c>
      <c r="R230" s="110">
        <f t="shared" si="192"/>
        <v>30952.000215183129</v>
      </c>
      <c r="S230" s="110">
        <f t="shared" si="193"/>
        <v>32883.5112265731</v>
      </c>
      <c r="T230" s="110">
        <f t="shared" si="194"/>
        <v>35158.748888590249</v>
      </c>
      <c r="U230" s="110">
        <f t="shared" si="195"/>
        <v>37068.547960792945</v>
      </c>
      <c r="V230" s="110">
        <f t="shared" si="196"/>
        <v>39030.968313051882</v>
      </c>
      <c r="W230" s="110">
        <f t="shared" si="197"/>
        <v>40599.246399335731</v>
      </c>
      <c r="X230" s="110">
        <f t="shared" si="197"/>
        <v>42848.205507081577</v>
      </c>
      <c r="Y230" s="109" t="s">
        <v>32</v>
      </c>
      <c r="Z230" s="107">
        <v>835</v>
      </c>
      <c r="AA230" s="110">
        <f t="shared" ref="AA230:AA244" si="206">+O230/$O$350</f>
        <v>5076.5555754435354</v>
      </c>
      <c r="AB230" s="110">
        <f t="shared" ref="AB230:AB244" si="207">+P230/$P$350</f>
        <v>6036.3451315026332</v>
      </c>
      <c r="AC230" s="110">
        <f t="shared" ref="AC230:AC245" si="208">+Q230/$Q$350</f>
        <v>6877.4056516442824</v>
      </c>
      <c r="AD230" s="110">
        <f t="shared" si="198"/>
        <v>7530.9002956649938</v>
      </c>
      <c r="AE230" s="110">
        <f t="shared" si="198"/>
        <v>8000.8543130348171</v>
      </c>
      <c r="AF230" s="110">
        <f t="shared" si="198"/>
        <v>8554.440118878405</v>
      </c>
      <c r="AG230" s="110">
        <f t="shared" si="199"/>
        <v>9653.2676981231634</v>
      </c>
      <c r="AH230" s="110">
        <f t="shared" si="200"/>
        <v>10353.041992851959</v>
      </c>
      <c r="AI230" s="111">
        <f t="shared" si="201"/>
        <v>11184.365399266042</v>
      </c>
      <c r="AJ230" s="111">
        <f t="shared" si="201"/>
        <v>11836.520858309828</v>
      </c>
    </row>
    <row r="231" spans="1:36" s="6" customFormat="1" ht="11.1" customHeight="1">
      <c r="A231" s="106" t="s">
        <v>400</v>
      </c>
      <c r="B231" s="107">
        <v>903</v>
      </c>
      <c r="C231" s="108">
        <v>28394221275</v>
      </c>
      <c r="D231" s="108">
        <v>35489264163</v>
      </c>
      <c r="E231" s="108">
        <v>41406752078</v>
      </c>
      <c r="F231" s="108">
        <v>47094402086</v>
      </c>
      <c r="G231" s="108">
        <v>52783326110</v>
      </c>
      <c r="H231" s="108">
        <v>57097090550</v>
      </c>
      <c r="I231" s="117">
        <v>58440017432</v>
      </c>
      <c r="J231" s="117">
        <v>60075895010</v>
      </c>
      <c r="K231" s="117">
        <v>55960531084</v>
      </c>
      <c r="L231" s="117">
        <v>57292104210</v>
      </c>
      <c r="M231" s="109" t="s">
        <v>400</v>
      </c>
      <c r="N231" s="107">
        <v>903</v>
      </c>
      <c r="O231" s="110">
        <f t="shared" si="203"/>
        <v>5502.7656588935915</v>
      </c>
      <c r="P231" s="110">
        <f t="shared" si="204"/>
        <v>6712.0597472702966</v>
      </c>
      <c r="Q231" s="110">
        <f t="shared" si="205"/>
        <v>7640.937467279884</v>
      </c>
      <c r="R231" s="110">
        <f t="shared" si="192"/>
        <v>8459.0323272234855</v>
      </c>
      <c r="S231" s="110">
        <f t="shared" si="193"/>
        <v>9209.8547454197469</v>
      </c>
      <c r="T231" s="110">
        <f t="shared" si="194"/>
        <v>9663.9401824089728</v>
      </c>
      <c r="U231" s="110">
        <f t="shared" si="195"/>
        <v>9573.568020884919</v>
      </c>
      <c r="V231" s="110">
        <f t="shared" si="196"/>
        <v>9576.8147151882586</v>
      </c>
      <c r="W231" s="110">
        <f t="shared" si="197"/>
        <v>8701.5421275192984</v>
      </c>
      <c r="X231" s="110">
        <f t="shared" si="197"/>
        <v>8695.5835237114043</v>
      </c>
      <c r="Y231" s="109" t="s">
        <v>400</v>
      </c>
      <c r="Z231" s="107">
        <v>903</v>
      </c>
      <c r="AA231" s="110">
        <f t="shared" si="206"/>
        <v>1322.7802064648056</v>
      </c>
      <c r="AB231" s="110">
        <f t="shared" si="207"/>
        <v>1633.1045613796341</v>
      </c>
      <c r="AC231" s="110">
        <f t="shared" si="208"/>
        <v>1863.6432847024109</v>
      </c>
      <c r="AD231" s="110">
        <f t="shared" si="198"/>
        <v>2058.1587170860062</v>
      </c>
      <c r="AE231" s="110">
        <f t="shared" si="198"/>
        <v>2240.8405706617386</v>
      </c>
      <c r="AF231" s="110">
        <f t="shared" si="198"/>
        <v>2351.3236453549812</v>
      </c>
      <c r="AG231" s="110">
        <f t="shared" si="199"/>
        <v>2493.1166721054478</v>
      </c>
      <c r="AH231" s="110">
        <f t="shared" si="200"/>
        <v>2540.2691552223496</v>
      </c>
      <c r="AI231" s="111">
        <f t="shared" si="201"/>
        <v>2397.1190433937463</v>
      </c>
      <c r="AJ231" s="111">
        <f t="shared" si="201"/>
        <v>2402.094896052874</v>
      </c>
    </row>
    <row r="232" spans="1:36" s="6" customFormat="1" ht="11.1" customHeight="1">
      <c r="A232" s="106" t="s">
        <v>401</v>
      </c>
      <c r="B232" s="107">
        <v>904</v>
      </c>
      <c r="C232" s="108">
        <v>9453641196</v>
      </c>
      <c r="D232" s="108">
        <v>12066101510</v>
      </c>
      <c r="E232" s="108">
        <v>11596194164</v>
      </c>
      <c r="F232" s="108">
        <v>12302008980</v>
      </c>
      <c r="G232" s="108">
        <v>13802790645</v>
      </c>
      <c r="H232" s="108">
        <v>13795984760</v>
      </c>
      <c r="I232" s="117">
        <v>15281082700</v>
      </c>
      <c r="J232" s="117">
        <v>18474098200</v>
      </c>
      <c r="K232" s="117">
        <v>19445684324</v>
      </c>
      <c r="L232" s="117">
        <v>20084852583</v>
      </c>
      <c r="M232" s="109" t="s">
        <v>401</v>
      </c>
      <c r="N232" s="107">
        <v>904</v>
      </c>
      <c r="O232" s="110">
        <f t="shared" si="203"/>
        <v>1832.10420250733</v>
      </c>
      <c r="P232" s="110">
        <f t="shared" si="204"/>
        <v>2282.0533522412202</v>
      </c>
      <c r="Q232" s="110">
        <f t="shared" si="205"/>
        <v>2139.8875791718392</v>
      </c>
      <c r="R232" s="110">
        <f t="shared" si="192"/>
        <v>2209.6700890603088</v>
      </c>
      <c r="S232" s="110">
        <f t="shared" si="193"/>
        <v>2408.3684430376366</v>
      </c>
      <c r="T232" s="110">
        <f t="shared" si="194"/>
        <v>2335.0326644282195</v>
      </c>
      <c r="U232" s="110">
        <f t="shared" si="195"/>
        <v>2503.3271906779291</v>
      </c>
      <c r="V232" s="110">
        <f t="shared" si="196"/>
        <v>2944.9917552146831</v>
      </c>
      <c r="W232" s="110">
        <f t="shared" si="197"/>
        <v>3023.6925573443446</v>
      </c>
      <c r="X232" s="110">
        <f t="shared" si="197"/>
        <v>3048.404585678024</v>
      </c>
      <c r="Y232" s="109" t="s">
        <v>401</v>
      </c>
      <c r="Z232" s="107">
        <v>904</v>
      </c>
      <c r="AA232" s="110">
        <f t="shared" si="206"/>
        <v>440.40966406426202</v>
      </c>
      <c r="AB232" s="110">
        <f t="shared" si="207"/>
        <v>555.24412463290025</v>
      </c>
      <c r="AC232" s="110">
        <f t="shared" si="208"/>
        <v>521.92379979800955</v>
      </c>
      <c r="AD232" s="110">
        <f t="shared" si="198"/>
        <v>537.63262507550087</v>
      </c>
      <c r="AE232" s="110">
        <f t="shared" si="198"/>
        <v>585.97772336682146</v>
      </c>
      <c r="AF232" s="110">
        <f t="shared" si="198"/>
        <v>568.13446823071035</v>
      </c>
      <c r="AG232" s="110">
        <f t="shared" si="199"/>
        <v>651.90812257237735</v>
      </c>
      <c r="AH232" s="110">
        <f t="shared" si="200"/>
        <v>781.16492180760827</v>
      </c>
      <c r="AI232" s="111">
        <f t="shared" si="201"/>
        <v>832.97315629320792</v>
      </c>
      <c r="AJ232" s="111">
        <f t="shared" si="201"/>
        <v>842.10071427569721</v>
      </c>
    </row>
    <row r="233" spans="1:36" s="6" customFormat="1" ht="11.1" customHeight="1">
      <c r="A233" s="106" t="s">
        <v>402</v>
      </c>
      <c r="B233" s="107">
        <v>905</v>
      </c>
      <c r="C233" s="108">
        <v>1717850265</v>
      </c>
      <c r="D233" s="108">
        <v>1963658757</v>
      </c>
      <c r="E233" s="108">
        <v>1676793280</v>
      </c>
      <c r="F233" s="108">
        <v>2304121211</v>
      </c>
      <c r="G233" s="108">
        <v>2691533132</v>
      </c>
      <c r="H233" s="108">
        <v>2656224740</v>
      </c>
      <c r="I233" s="117">
        <v>4167156546</v>
      </c>
      <c r="J233" s="117">
        <v>4429252512</v>
      </c>
      <c r="K233" s="117">
        <v>4570985428</v>
      </c>
      <c r="L233" s="117">
        <v>3934071860</v>
      </c>
      <c r="M233" s="109" t="s">
        <v>402</v>
      </c>
      <c r="N233" s="107">
        <v>905</v>
      </c>
      <c r="O233" s="110">
        <f t="shared" si="203"/>
        <v>332.91729869296285</v>
      </c>
      <c r="P233" s="110">
        <f t="shared" si="204"/>
        <v>371.38540939306893</v>
      </c>
      <c r="Q233" s="110">
        <f t="shared" si="205"/>
        <v>309.42471831405663</v>
      </c>
      <c r="R233" s="110">
        <f t="shared" si="192"/>
        <v>413.86311209765648</v>
      </c>
      <c r="S233" s="110">
        <f t="shared" si="193"/>
        <v>469.6299194284457</v>
      </c>
      <c r="T233" s="110">
        <f t="shared" si="194"/>
        <v>449.57802142152804</v>
      </c>
      <c r="U233" s="110">
        <f t="shared" si="195"/>
        <v>682.6581921065922</v>
      </c>
      <c r="V233" s="110">
        <f t="shared" si="196"/>
        <v>706.07571684359266</v>
      </c>
      <c r="W233" s="110">
        <f t="shared" si="197"/>
        <v>710.76205846429195</v>
      </c>
      <c r="X233" s="110">
        <f t="shared" si="197"/>
        <v>597.09886586678533</v>
      </c>
      <c r="Y233" s="109" t="s">
        <v>402</v>
      </c>
      <c r="Z233" s="107">
        <v>905</v>
      </c>
      <c r="AA233" s="110">
        <f t="shared" si="206"/>
        <v>80.028196801192991</v>
      </c>
      <c r="AB233" s="110">
        <f t="shared" si="207"/>
        <v>90.36141347763234</v>
      </c>
      <c r="AC233" s="110">
        <f t="shared" si="208"/>
        <v>75.469443491233335</v>
      </c>
      <c r="AD233" s="110">
        <f t="shared" si="198"/>
        <v>100.6966209483349</v>
      </c>
      <c r="AE233" s="110">
        <f t="shared" si="198"/>
        <v>114.26518720886756</v>
      </c>
      <c r="AF233" s="110">
        <f t="shared" si="198"/>
        <v>109.38637990791436</v>
      </c>
      <c r="AG233" s="110">
        <f t="shared" si="199"/>
        <v>177.77557086109172</v>
      </c>
      <c r="AH233" s="110">
        <f t="shared" si="200"/>
        <v>187.28798855267709</v>
      </c>
      <c r="AI233" s="111">
        <f t="shared" si="201"/>
        <v>195.80221996261486</v>
      </c>
      <c r="AJ233" s="111">
        <f t="shared" si="201"/>
        <v>164.94443808474733</v>
      </c>
    </row>
    <row r="234" spans="1:36" s="6" customFormat="1" ht="11.1" customHeight="1">
      <c r="A234" s="106" t="s">
        <v>403</v>
      </c>
      <c r="B234" s="107">
        <v>906</v>
      </c>
      <c r="C234" s="108">
        <v>10539039683</v>
      </c>
      <c r="D234" s="108">
        <v>13199130482</v>
      </c>
      <c r="E234" s="108">
        <v>16620225782</v>
      </c>
      <c r="F234" s="108">
        <v>22138809092</v>
      </c>
      <c r="G234" s="108">
        <v>22597403138</v>
      </c>
      <c r="H234" s="108">
        <v>28029243761</v>
      </c>
      <c r="I234" s="117">
        <v>30657180930</v>
      </c>
      <c r="J234" s="117">
        <v>33213354513</v>
      </c>
      <c r="K234" s="117">
        <v>36430072304</v>
      </c>
      <c r="L234" s="117">
        <v>40606815674</v>
      </c>
      <c r="M234" s="109" t="s">
        <v>403</v>
      </c>
      <c r="N234" s="107">
        <v>906</v>
      </c>
      <c r="O234" s="110">
        <f t="shared" si="203"/>
        <v>2042.4531133872133</v>
      </c>
      <c r="P234" s="110">
        <f t="shared" si="204"/>
        <v>2496.3423304663852</v>
      </c>
      <c r="Q234" s="110">
        <f t="shared" si="205"/>
        <v>3066.990273786982</v>
      </c>
      <c r="R234" s="110">
        <f t="shared" si="192"/>
        <v>3976.5427205865053</v>
      </c>
      <c r="S234" s="110">
        <f t="shared" si="193"/>
        <v>3942.889087568195</v>
      </c>
      <c r="T234" s="110">
        <f t="shared" si="194"/>
        <v>4744.0759670102643</v>
      </c>
      <c r="U234" s="110">
        <f t="shared" si="195"/>
        <v>5022.219702508507</v>
      </c>
      <c r="V234" s="110">
        <f t="shared" si="196"/>
        <v>5294.6051355192749</v>
      </c>
      <c r="W234" s="110">
        <f t="shared" si="197"/>
        <v>5664.6676277249398</v>
      </c>
      <c r="X234" s="110">
        <f t="shared" si="197"/>
        <v>6163.1521863982935</v>
      </c>
      <c r="Y234" s="109" t="s">
        <v>403</v>
      </c>
      <c r="Z234" s="107">
        <v>906</v>
      </c>
      <c r="AA234" s="110">
        <f t="shared" si="206"/>
        <v>490.97430610269549</v>
      </c>
      <c r="AB234" s="110">
        <f t="shared" si="207"/>
        <v>607.38256215727131</v>
      </c>
      <c r="AC234" s="110">
        <f t="shared" si="208"/>
        <v>748.04640824072737</v>
      </c>
      <c r="AD234" s="110">
        <f t="shared" si="198"/>
        <v>967.52864247846833</v>
      </c>
      <c r="AE234" s="110">
        <f t="shared" si="198"/>
        <v>959.34041060053403</v>
      </c>
      <c r="AF234" s="110">
        <f t="shared" si="198"/>
        <v>1154.2763910000642</v>
      </c>
      <c r="AG234" s="110">
        <f t="shared" si="199"/>
        <v>1307.8697141949237</v>
      </c>
      <c r="AH234" s="110">
        <f t="shared" si="200"/>
        <v>1404.4045452305768</v>
      </c>
      <c r="AI234" s="111">
        <f t="shared" si="201"/>
        <v>1560.5144979958513</v>
      </c>
      <c r="AJ234" s="111">
        <f t="shared" si="201"/>
        <v>1702.5282282868213</v>
      </c>
    </row>
    <row r="235" spans="1:36" s="6" customFormat="1" ht="11.1" customHeight="1">
      <c r="A235" s="106" t="s">
        <v>404</v>
      </c>
      <c r="B235" s="107">
        <v>907</v>
      </c>
      <c r="C235" s="108">
        <v>1229140340</v>
      </c>
      <c r="D235" s="108">
        <v>1047295504</v>
      </c>
      <c r="E235" s="108">
        <v>1208783970</v>
      </c>
      <c r="F235" s="108">
        <v>1270178700</v>
      </c>
      <c r="G235" s="108">
        <v>1328265400</v>
      </c>
      <c r="H235" s="108">
        <v>1448729400</v>
      </c>
      <c r="I235" s="117">
        <v>1508571800</v>
      </c>
      <c r="J235" s="117">
        <v>990105345</v>
      </c>
      <c r="K235" s="117">
        <v>1089384600</v>
      </c>
      <c r="L235" s="117">
        <v>907392200</v>
      </c>
      <c r="M235" s="109" t="s">
        <v>404</v>
      </c>
      <c r="N235" s="107">
        <v>907</v>
      </c>
      <c r="O235" s="110">
        <f t="shared" si="203"/>
        <v>238.20590772348245</v>
      </c>
      <c r="P235" s="110">
        <f t="shared" si="204"/>
        <v>198.07426729417247</v>
      </c>
      <c r="Q235" s="110">
        <f t="shared" si="205"/>
        <v>223.06127051021883</v>
      </c>
      <c r="R235" s="110">
        <f t="shared" si="192"/>
        <v>228.14776722358621</v>
      </c>
      <c r="S235" s="110">
        <f t="shared" si="193"/>
        <v>231.76128332407694</v>
      </c>
      <c r="T235" s="110">
        <f t="shared" si="194"/>
        <v>245.2039872300856</v>
      </c>
      <c r="U235" s="110">
        <f t="shared" si="195"/>
        <v>247.13227983707901</v>
      </c>
      <c r="V235" s="110">
        <f t="shared" si="196"/>
        <v>157.83460963842822</v>
      </c>
      <c r="W235" s="110">
        <f t="shared" si="197"/>
        <v>169.39306697682591</v>
      </c>
      <c r="X235" s="110">
        <f t="shared" si="197"/>
        <v>137.72062961665557</v>
      </c>
      <c r="Y235" s="109" t="s">
        <v>404</v>
      </c>
      <c r="Z235" s="107">
        <v>907</v>
      </c>
      <c r="AA235" s="110">
        <f t="shared" si="206"/>
        <v>57.261035510452508</v>
      </c>
      <c r="AB235" s="110">
        <f t="shared" si="207"/>
        <v>48.193252383010332</v>
      </c>
      <c r="AC235" s="110">
        <f t="shared" si="208"/>
        <v>54.40518792932167</v>
      </c>
      <c r="AD235" s="110">
        <f t="shared" si="198"/>
        <v>55.510405650507593</v>
      </c>
      <c r="AE235" s="110">
        <f t="shared" si="198"/>
        <v>56.389606648193897</v>
      </c>
      <c r="AF235" s="110">
        <f t="shared" si="198"/>
        <v>59.660337525568266</v>
      </c>
      <c r="AG235" s="110">
        <f t="shared" si="199"/>
        <v>64.357364540905991</v>
      </c>
      <c r="AH235" s="110">
        <f t="shared" si="200"/>
        <v>41.865944201174592</v>
      </c>
      <c r="AI235" s="111">
        <f t="shared" si="201"/>
        <v>46.664756742927246</v>
      </c>
      <c r="AJ235" s="111">
        <f t="shared" si="201"/>
        <v>38.044372822280543</v>
      </c>
    </row>
    <row r="236" spans="1:36" s="6" customFormat="1" ht="11.1" customHeight="1">
      <c r="A236" s="106" t="s">
        <v>405</v>
      </c>
      <c r="B236" s="107">
        <v>908</v>
      </c>
      <c r="C236" s="108">
        <v>57637228535</v>
      </c>
      <c r="D236" s="108">
        <v>67411359702</v>
      </c>
      <c r="E236" s="108">
        <v>80294650977</v>
      </c>
      <c r="F236" s="108">
        <v>87211129281</v>
      </c>
      <c r="G236" s="108">
        <v>95257970563</v>
      </c>
      <c r="H236" s="108">
        <v>104699826815</v>
      </c>
      <c r="I236" s="117">
        <v>116223861526</v>
      </c>
      <c r="J236" s="117">
        <v>127572507382</v>
      </c>
      <c r="K236" s="117">
        <v>142446637840</v>
      </c>
      <c r="L236" s="117">
        <v>157853254778</v>
      </c>
      <c r="M236" s="109" t="s">
        <v>405</v>
      </c>
      <c r="N236" s="107">
        <v>908</v>
      </c>
      <c r="O236" s="110">
        <f t="shared" si="203"/>
        <v>11170.025012640526</v>
      </c>
      <c r="P236" s="110">
        <f t="shared" si="204"/>
        <v>12749.463383810684</v>
      </c>
      <c r="Q236" s="110">
        <f t="shared" si="205"/>
        <v>14817.061862678576</v>
      </c>
      <c r="R236" s="110">
        <f t="shared" si="192"/>
        <v>15664.744198991584</v>
      </c>
      <c r="S236" s="110">
        <f t="shared" si="193"/>
        <v>16621.007747795</v>
      </c>
      <c r="T236" s="110">
        <f t="shared" si="194"/>
        <v>17720.918066091177</v>
      </c>
      <c r="U236" s="110">
        <f t="shared" si="195"/>
        <v>19039.642574777914</v>
      </c>
      <c r="V236" s="110">
        <f t="shared" si="196"/>
        <v>20336.58034967327</v>
      </c>
      <c r="W236" s="110">
        <f t="shared" si="197"/>
        <v>22149.63646838296</v>
      </c>
      <c r="X236" s="110">
        <f t="shared" si="197"/>
        <v>23958.382753416332</v>
      </c>
      <c r="Y236" s="109" t="s">
        <v>405</v>
      </c>
      <c r="Z236" s="107">
        <v>908</v>
      </c>
      <c r="AA236" s="110">
        <f t="shared" si="206"/>
        <v>2685.1021665001263</v>
      </c>
      <c r="AB236" s="110">
        <f t="shared" si="207"/>
        <v>3102.0592174721855</v>
      </c>
      <c r="AC236" s="110">
        <f t="shared" si="208"/>
        <v>3613.9175274825798</v>
      </c>
      <c r="AD236" s="110">
        <f t="shared" si="198"/>
        <v>3811.3732844261758</v>
      </c>
      <c r="AE236" s="110">
        <f t="shared" si="198"/>
        <v>4044.0408145486613</v>
      </c>
      <c r="AF236" s="110">
        <f t="shared" si="198"/>
        <v>4311.6588968591668</v>
      </c>
      <c r="AG236" s="110">
        <f t="shared" si="199"/>
        <v>4958.2402538484157</v>
      </c>
      <c r="AH236" s="110">
        <f t="shared" si="200"/>
        <v>5394.3183951387982</v>
      </c>
      <c r="AI236" s="111">
        <f t="shared" si="201"/>
        <v>6101.8282282046721</v>
      </c>
      <c r="AJ236" s="111">
        <f t="shared" si="201"/>
        <v>6618.3377771868318</v>
      </c>
    </row>
    <row r="237" spans="1:36" s="7" customFormat="1" ht="11.1" customHeight="1">
      <c r="A237" s="104" t="s">
        <v>33</v>
      </c>
      <c r="B237" s="101">
        <v>840</v>
      </c>
      <c r="C237" s="102">
        <f t="shared" ref="C237:L237" si="209">SUM(C238:C245)</f>
        <v>126460837283</v>
      </c>
      <c r="D237" s="102">
        <f t="shared" si="209"/>
        <v>143973015045</v>
      </c>
      <c r="E237" s="102">
        <f t="shared" si="209"/>
        <v>174116211106</v>
      </c>
      <c r="F237" s="102">
        <f t="shared" si="209"/>
        <v>212873097466</v>
      </c>
      <c r="G237" s="102">
        <f t="shared" si="209"/>
        <v>234663577069</v>
      </c>
      <c r="H237" s="102">
        <f t="shared" si="209"/>
        <v>238670876582</v>
      </c>
      <c r="I237" s="122">
        <f t="shared" si="209"/>
        <v>262176525844</v>
      </c>
      <c r="J237" s="122">
        <f t="shared" si="209"/>
        <v>268006071010</v>
      </c>
      <c r="K237" s="122">
        <f t="shared" si="209"/>
        <v>286609098857</v>
      </c>
      <c r="L237" s="122">
        <f t="shared" si="209"/>
        <v>300516916625</v>
      </c>
      <c r="M237" s="105" t="s">
        <v>33</v>
      </c>
      <c r="N237" s="101">
        <v>840</v>
      </c>
      <c r="O237" s="99">
        <f t="shared" si="203"/>
        <v>24507.956948568321</v>
      </c>
      <c r="P237" s="99">
        <f t="shared" si="204"/>
        <v>27229.515792107559</v>
      </c>
      <c r="Q237" s="99">
        <f t="shared" si="205"/>
        <v>32130.293112449061</v>
      </c>
      <c r="R237" s="99">
        <f t="shared" si="192"/>
        <v>38235.975685025071</v>
      </c>
      <c r="S237" s="99">
        <f t="shared" si="193"/>
        <v>40945.079026322506</v>
      </c>
      <c r="T237" s="99">
        <f t="shared" si="194"/>
        <v>40396.122680747736</v>
      </c>
      <c r="U237" s="99">
        <f t="shared" si="195"/>
        <v>42949.419147032037</v>
      </c>
      <c r="V237" s="99">
        <f t="shared" si="196"/>
        <v>42723.366571253311</v>
      </c>
      <c r="W237" s="99">
        <f t="shared" si="197"/>
        <v>44566.073615187437</v>
      </c>
      <c r="X237" s="99">
        <f t="shared" si="197"/>
        <v>45611.34531248008</v>
      </c>
      <c r="Y237" s="105" t="s">
        <v>33</v>
      </c>
      <c r="Z237" s="101">
        <v>840</v>
      </c>
      <c r="AA237" s="99">
        <f t="shared" si="206"/>
        <v>5891.3358049443077</v>
      </c>
      <c r="AB237" s="99">
        <f t="shared" si="207"/>
        <v>6625.1863241137607</v>
      </c>
      <c r="AC237" s="99">
        <f t="shared" si="208"/>
        <v>7836.6568566948936</v>
      </c>
      <c r="AD237" s="99">
        <f>+R237/$R$350</f>
        <v>9511.4367375684269</v>
      </c>
      <c r="AE237" s="99">
        <f>+S237/$S$350</f>
        <v>10392.152037137692</v>
      </c>
      <c r="AF237" s="99">
        <f>+T237/$T$350</f>
        <v>10305.133336925443</v>
      </c>
      <c r="AG237" s="99">
        <f t="shared" si="199"/>
        <v>11184.744569539593</v>
      </c>
      <c r="AH237" s="149">
        <f t="shared" si="200"/>
        <v>11332.457976459764</v>
      </c>
      <c r="AI237" s="99">
        <f t="shared" si="201"/>
        <v>12277.155265891857</v>
      </c>
      <c r="AJ237" s="99">
        <f t="shared" si="201"/>
        <v>12599.819147093944</v>
      </c>
    </row>
    <row r="238" spans="1:36" s="6" customFormat="1" ht="11.1" customHeight="1">
      <c r="A238" s="106" t="s">
        <v>406</v>
      </c>
      <c r="B238" s="107">
        <v>841</v>
      </c>
      <c r="C238" s="108">
        <v>18929372955</v>
      </c>
      <c r="D238" s="108">
        <v>21080787482</v>
      </c>
      <c r="E238" s="108">
        <v>31364955749</v>
      </c>
      <c r="F238" s="108">
        <v>38350648384</v>
      </c>
      <c r="G238" s="108">
        <v>43424902087</v>
      </c>
      <c r="H238" s="108">
        <v>31427553679</v>
      </c>
      <c r="I238" s="117">
        <v>31413723031</v>
      </c>
      <c r="J238" s="117">
        <v>28903736921</v>
      </c>
      <c r="K238" s="117">
        <v>28265894822</v>
      </c>
      <c r="L238" s="117">
        <v>27688907331</v>
      </c>
      <c r="M238" s="109" t="s">
        <v>406</v>
      </c>
      <c r="N238" s="107">
        <v>841</v>
      </c>
      <c r="O238" s="110">
        <f t="shared" si="203"/>
        <v>3668.4895293422023</v>
      </c>
      <c r="P238" s="110">
        <f t="shared" si="204"/>
        <v>3986.9946147322648</v>
      </c>
      <c r="Q238" s="110">
        <f t="shared" si="205"/>
        <v>5787.8885330260728</v>
      </c>
      <c r="R238" s="110">
        <f t="shared" si="192"/>
        <v>6888.491202368954</v>
      </c>
      <c r="S238" s="110">
        <f t="shared" si="193"/>
        <v>7576.9579151165926</v>
      </c>
      <c r="T238" s="110">
        <f t="shared" si="194"/>
        <v>5319.2552528983988</v>
      </c>
      <c r="U238" s="110">
        <f t="shared" si="195"/>
        <v>5146.1554503548232</v>
      </c>
      <c r="V238" s="110">
        <f t="shared" si="196"/>
        <v>4607.6006528556418</v>
      </c>
      <c r="W238" s="110">
        <f t="shared" si="197"/>
        <v>4395.1847811534717</v>
      </c>
      <c r="X238" s="110">
        <f t="shared" si="197"/>
        <v>4202.5198707048066</v>
      </c>
      <c r="Y238" s="109" t="s">
        <v>406</v>
      </c>
      <c r="Z238" s="107">
        <v>841</v>
      </c>
      <c r="AA238" s="110">
        <f t="shared" si="206"/>
        <v>881.84844455341397</v>
      </c>
      <c r="AB238" s="110">
        <f t="shared" si="207"/>
        <v>970.07168241660941</v>
      </c>
      <c r="AC238" s="110">
        <f t="shared" si="208"/>
        <v>1411.6801300063594</v>
      </c>
      <c r="AD238" s="110">
        <f t="shared" ref="AD238:AF245" si="210">+R238/$P$350</f>
        <v>1676.0319227175069</v>
      </c>
      <c r="AE238" s="110">
        <f t="shared" si="210"/>
        <v>1843.5420718045236</v>
      </c>
      <c r="AF238" s="110">
        <f t="shared" si="210"/>
        <v>1294.2226892696833</v>
      </c>
      <c r="AG238" s="110">
        <f t="shared" si="199"/>
        <v>1340.1446485299018</v>
      </c>
      <c r="AH238" s="110">
        <f t="shared" si="200"/>
        <v>1222.1752394842551</v>
      </c>
      <c r="AI238" s="111">
        <f t="shared" si="201"/>
        <v>1210.7947055519205</v>
      </c>
      <c r="AJ238" s="111">
        <f t="shared" si="201"/>
        <v>1160.917091354919</v>
      </c>
    </row>
    <row r="239" spans="1:36" s="6" customFormat="1" ht="11.1" customHeight="1">
      <c r="A239" s="106" t="s">
        <v>407</v>
      </c>
      <c r="B239" s="107">
        <v>842</v>
      </c>
      <c r="C239" s="108">
        <v>1405677947</v>
      </c>
      <c r="D239" s="108">
        <v>1162534714</v>
      </c>
      <c r="E239" s="108">
        <v>1375001510</v>
      </c>
      <c r="F239" s="108">
        <v>2066004179</v>
      </c>
      <c r="G239" s="108">
        <v>2171662831</v>
      </c>
      <c r="H239" s="108">
        <v>2780729865</v>
      </c>
      <c r="I239" s="117">
        <v>3259992793</v>
      </c>
      <c r="J239" s="117">
        <v>3352921673</v>
      </c>
      <c r="K239" s="117">
        <v>3818176552</v>
      </c>
      <c r="L239" s="117">
        <v>3893039000</v>
      </c>
      <c r="M239" s="109" t="s">
        <v>407</v>
      </c>
      <c r="N239" s="107">
        <v>842</v>
      </c>
      <c r="O239" s="110">
        <f t="shared" si="203"/>
        <v>272.41868193180954</v>
      </c>
      <c r="P239" s="110">
        <f t="shared" si="204"/>
        <v>219.86937860433167</v>
      </c>
      <c r="Q239" s="110">
        <f t="shared" si="205"/>
        <v>253.73399332394303</v>
      </c>
      <c r="R239" s="110">
        <f t="shared" si="192"/>
        <v>371.09285529150219</v>
      </c>
      <c r="S239" s="110">
        <f t="shared" si="193"/>
        <v>378.92078244284465</v>
      </c>
      <c r="T239" s="110">
        <f t="shared" si="194"/>
        <v>470.65107556164571</v>
      </c>
      <c r="U239" s="110">
        <f t="shared" si="195"/>
        <v>534.04780016870052</v>
      </c>
      <c r="V239" s="110">
        <f t="shared" si="196"/>
        <v>534.49573429601139</v>
      </c>
      <c r="W239" s="110">
        <f t="shared" si="197"/>
        <v>593.70458918024201</v>
      </c>
      <c r="X239" s="110">
        <f t="shared" si="197"/>
        <v>590.87105024948983</v>
      </c>
      <c r="Y239" s="109" t="s">
        <v>407</v>
      </c>
      <c r="Z239" s="107">
        <v>842</v>
      </c>
      <c r="AA239" s="110">
        <f t="shared" si="206"/>
        <v>65.4852600797619</v>
      </c>
      <c r="AB239" s="110">
        <f t="shared" si="207"/>
        <v>53.496199173803319</v>
      </c>
      <c r="AC239" s="110">
        <f t="shared" si="208"/>
        <v>61.88633983510806</v>
      </c>
      <c r="AD239" s="110">
        <f t="shared" si="210"/>
        <v>90.290232431022417</v>
      </c>
      <c r="AE239" s="110">
        <f t="shared" si="210"/>
        <v>92.194837577334454</v>
      </c>
      <c r="AF239" s="110">
        <f t="shared" si="210"/>
        <v>114.51364368896489</v>
      </c>
      <c r="AG239" s="110">
        <f t="shared" si="199"/>
        <v>139.0749479605991</v>
      </c>
      <c r="AH239" s="110">
        <f t="shared" si="200"/>
        <v>141.77605684244335</v>
      </c>
      <c r="AI239" s="111">
        <f t="shared" si="201"/>
        <v>163.55498324524575</v>
      </c>
      <c r="AJ239" s="111">
        <f t="shared" si="201"/>
        <v>163.2240470302458</v>
      </c>
    </row>
    <row r="240" spans="1:36" s="6" customFormat="1" ht="11.1" customHeight="1">
      <c r="A240" s="106" t="s">
        <v>408</v>
      </c>
      <c r="B240" s="107">
        <v>843</v>
      </c>
      <c r="C240" s="108">
        <v>33949986942</v>
      </c>
      <c r="D240" s="108">
        <v>38232354737</v>
      </c>
      <c r="E240" s="108">
        <v>42330248250</v>
      </c>
      <c r="F240" s="108">
        <v>51430419013</v>
      </c>
      <c r="G240" s="108">
        <v>57536080158</v>
      </c>
      <c r="H240" s="108">
        <v>62460009182</v>
      </c>
      <c r="I240" s="117">
        <v>67911393604</v>
      </c>
      <c r="J240" s="117">
        <v>73372563372</v>
      </c>
      <c r="K240" s="117">
        <v>77060205399</v>
      </c>
      <c r="L240" s="117">
        <v>78714306944</v>
      </c>
      <c r="M240" s="109" t="s">
        <v>408</v>
      </c>
      <c r="N240" s="107">
        <v>843</v>
      </c>
      <c r="O240" s="110">
        <f t="shared" si="203"/>
        <v>6579.4663095342612</v>
      </c>
      <c r="P240" s="110">
        <f t="shared" si="204"/>
        <v>7230.8585518974587</v>
      </c>
      <c r="Q240" s="110">
        <f t="shared" si="205"/>
        <v>7811.3535503436296</v>
      </c>
      <c r="R240" s="110">
        <f t="shared" si="192"/>
        <v>9237.8617789681302</v>
      </c>
      <c r="S240" s="110">
        <f t="shared" si="193"/>
        <v>10039.1350816298</v>
      </c>
      <c r="T240" s="110">
        <f t="shared" si="194"/>
        <v>10571.638356931362</v>
      </c>
      <c r="U240" s="110">
        <f t="shared" si="195"/>
        <v>11125.156607242523</v>
      </c>
      <c r="V240" s="110">
        <f t="shared" si="196"/>
        <v>11696.462357740789</v>
      </c>
      <c r="W240" s="110">
        <f t="shared" si="197"/>
        <v>11982.420656947756</v>
      </c>
      <c r="X240" s="110">
        <f t="shared" si="197"/>
        <v>11946.966165420381</v>
      </c>
      <c r="Y240" s="109" t="s">
        <v>408</v>
      </c>
      <c r="Z240" s="107">
        <v>843</v>
      </c>
      <c r="AA240" s="110">
        <f t="shared" si="206"/>
        <v>1581.6024782534282</v>
      </c>
      <c r="AB240" s="110">
        <f t="shared" si="207"/>
        <v>1759.3329809969484</v>
      </c>
      <c r="AC240" s="110">
        <f t="shared" si="208"/>
        <v>1905.2081830106415</v>
      </c>
      <c r="AD240" s="110">
        <f t="shared" si="210"/>
        <v>2247.6549340555061</v>
      </c>
      <c r="AE240" s="110">
        <f t="shared" si="210"/>
        <v>2442.6119420023842</v>
      </c>
      <c r="AF240" s="110">
        <f t="shared" si="210"/>
        <v>2572.1747827083605</v>
      </c>
      <c r="AG240" s="110">
        <f t="shared" si="199"/>
        <v>2897.1761998027405</v>
      </c>
      <c r="AH240" s="110">
        <f t="shared" si="200"/>
        <v>3102.5099092150635</v>
      </c>
      <c r="AI240" s="111">
        <f t="shared" si="201"/>
        <v>3300.9423297376738</v>
      </c>
      <c r="AJ240" s="111">
        <f t="shared" si="201"/>
        <v>3300.2668965249673</v>
      </c>
    </row>
    <row r="241" spans="1:36" s="6" customFormat="1" ht="11.1" customHeight="1">
      <c r="A241" s="106" t="s">
        <v>409</v>
      </c>
      <c r="B241" s="107">
        <v>844</v>
      </c>
      <c r="C241" s="108">
        <v>35624414349</v>
      </c>
      <c r="D241" s="108">
        <v>38945158004</v>
      </c>
      <c r="E241" s="108">
        <v>42215410610</v>
      </c>
      <c r="F241" s="108">
        <v>46773115014</v>
      </c>
      <c r="G241" s="108">
        <v>50083007712</v>
      </c>
      <c r="H241" s="108">
        <v>52892425785</v>
      </c>
      <c r="I241" s="117">
        <v>56871638535</v>
      </c>
      <c r="J241" s="117">
        <v>58846807297</v>
      </c>
      <c r="K241" s="117">
        <v>58881940017</v>
      </c>
      <c r="L241" s="117">
        <v>60459026077</v>
      </c>
      <c r="M241" s="109" t="s">
        <v>409</v>
      </c>
      <c r="N241" s="107">
        <v>844</v>
      </c>
      <c r="O241" s="110">
        <f t="shared" si="203"/>
        <v>6903.9683109912403</v>
      </c>
      <c r="P241" s="110">
        <f t="shared" si="204"/>
        <v>7365.670536000006</v>
      </c>
      <c r="Q241" s="110">
        <f t="shared" si="205"/>
        <v>7790.1621459930284</v>
      </c>
      <c r="R241" s="110">
        <f t="shared" si="192"/>
        <v>8401.3231811682072</v>
      </c>
      <c r="S241" s="110">
        <f t="shared" si="193"/>
        <v>8738.6919361618257</v>
      </c>
      <c r="T241" s="110">
        <f t="shared" si="194"/>
        <v>8952.2817006084024</v>
      </c>
      <c r="U241" s="110">
        <f t="shared" si="195"/>
        <v>9316.6382198214415</v>
      </c>
      <c r="V241" s="110">
        <f t="shared" si="196"/>
        <v>9380.8834636579049</v>
      </c>
      <c r="W241" s="110">
        <f t="shared" si="197"/>
        <v>9155.8044872537448</v>
      </c>
      <c r="X241" s="110">
        <f t="shared" si="197"/>
        <v>9176.2472030663666</v>
      </c>
      <c r="Y241" s="109" t="s">
        <v>409</v>
      </c>
      <c r="Z241" s="107">
        <v>844</v>
      </c>
      <c r="AA241" s="110">
        <f t="shared" si="206"/>
        <v>1659.6077670652019</v>
      </c>
      <c r="AB241" s="110">
        <f t="shared" si="207"/>
        <v>1792.1339503649649</v>
      </c>
      <c r="AC241" s="110">
        <f t="shared" si="208"/>
        <v>1900.0395478031778</v>
      </c>
      <c r="AD241" s="110">
        <f t="shared" si="210"/>
        <v>2044.1175623280308</v>
      </c>
      <c r="AE241" s="110">
        <f t="shared" si="210"/>
        <v>2126.2024175576216</v>
      </c>
      <c r="AF241" s="110">
        <f t="shared" si="210"/>
        <v>2178.1707300750368</v>
      </c>
      <c r="AG241" s="110">
        <f t="shared" si="199"/>
        <v>2426.207869745167</v>
      </c>
      <c r="AH241" s="110">
        <f t="shared" si="200"/>
        <v>2488.2980009702665</v>
      </c>
      <c r="AI241" s="111">
        <f t="shared" si="201"/>
        <v>2522.2601893261008</v>
      </c>
      <c r="AJ241" s="111">
        <f t="shared" si="201"/>
        <v>2534.8749179741344</v>
      </c>
    </row>
    <row r="242" spans="1:36" s="6" customFormat="1" ht="11.1" customHeight="1">
      <c r="A242" s="120" t="s">
        <v>410</v>
      </c>
      <c r="B242" s="107">
        <v>845</v>
      </c>
      <c r="C242" s="108">
        <v>18102947390</v>
      </c>
      <c r="D242" s="108">
        <v>23010485470</v>
      </c>
      <c r="E242" s="108">
        <v>26213827868</v>
      </c>
      <c r="F242" s="108">
        <v>33599827786</v>
      </c>
      <c r="G242" s="108">
        <v>33973102202</v>
      </c>
      <c r="H242" s="108">
        <v>33559278209</v>
      </c>
      <c r="I242" s="117">
        <v>37135515540</v>
      </c>
      <c r="J242" s="117">
        <v>41678848635</v>
      </c>
      <c r="K242" s="117">
        <v>40259026060</v>
      </c>
      <c r="L242" s="117">
        <v>40432678546</v>
      </c>
      <c r="M242" s="109" t="s">
        <v>410</v>
      </c>
      <c r="N242" s="107">
        <v>845</v>
      </c>
      <c r="O242" s="110">
        <f t="shared" si="203"/>
        <v>3508.3292567758353</v>
      </c>
      <c r="P242" s="110">
        <f t="shared" si="204"/>
        <v>4351.9570476008194</v>
      </c>
      <c r="Q242" s="110">
        <f t="shared" si="205"/>
        <v>4837.3323060962339</v>
      </c>
      <c r="R242" s="110">
        <f t="shared" si="192"/>
        <v>6035.1552804915655</v>
      </c>
      <c r="S242" s="110">
        <f t="shared" si="193"/>
        <v>5927.7684752125169</v>
      </c>
      <c r="T242" s="110">
        <f t="shared" si="194"/>
        <v>5680.0592473725774</v>
      </c>
      <c r="U242" s="110">
        <f t="shared" si="195"/>
        <v>6083.4920938635314</v>
      </c>
      <c r="V242" s="110">
        <f t="shared" si="196"/>
        <v>6644.1059405495507</v>
      </c>
      <c r="W242" s="110">
        <f t="shared" si="197"/>
        <v>6260.0480104118969</v>
      </c>
      <c r="X242" s="110">
        <f t="shared" si="197"/>
        <v>6136.722297638179</v>
      </c>
      <c r="Y242" s="109" t="s">
        <v>410</v>
      </c>
      <c r="Z242" s="107">
        <v>845</v>
      </c>
      <c r="AA242" s="110">
        <f t="shared" si="206"/>
        <v>843.3483790326527</v>
      </c>
      <c r="AB242" s="110">
        <f t="shared" si="207"/>
        <v>1058.8703278834109</v>
      </c>
      <c r="AC242" s="110">
        <f t="shared" si="208"/>
        <v>1179.8371478283498</v>
      </c>
      <c r="AD242" s="110">
        <f t="shared" si="210"/>
        <v>1468.4076108251984</v>
      </c>
      <c r="AE242" s="110">
        <f t="shared" si="210"/>
        <v>1442.2794343582766</v>
      </c>
      <c r="AF242" s="110">
        <f t="shared" si="210"/>
        <v>1382.0095492390699</v>
      </c>
      <c r="AG242" s="110">
        <f t="shared" si="199"/>
        <v>1584.2427327769615</v>
      </c>
      <c r="AH242" s="110">
        <f t="shared" si="200"/>
        <v>1762.3623184481567</v>
      </c>
      <c r="AI242" s="111">
        <f t="shared" si="201"/>
        <v>1724.5311323448752</v>
      </c>
      <c r="AJ242" s="111">
        <f t="shared" si="201"/>
        <v>1695.2271540436959</v>
      </c>
    </row>
    <row r="243" spans="1:36" s="6" customFormat="1" ht="11.1" customHeight="1">
      <c r="A243" s="120" t="s">
        <v>411</v>
      </c>
      <c r="B243" s="107">
        <v>846</v>
      </c>
      <c r="C243" s="108">
        <v>15718543595</v>
      </c>
      <c r="D243" s="108">
        <v>18937464746</v>
      </c>
      <c r="E243" s="108">
        <v>18143859684</v>
      </c>
      <c r="F243" s="108">
        <v>19839809164</v>
      </c>
      <c r="G243" s="108">
        <v>21084855739</v>
      </c>
      <c r="H243" s="108">
        <v>23556775363</v>
      </c>
      <c r="I243" s="117">
        <v>24055886217</v>
      </c>
      <c r="J243" s="117">
        <v>22905018642</v>
      </c>
      <c r="K243" s="117">
        <v>24999613773</v>
      </c>
      <c r="L243" s="117">
        <v>29208320296</v>
      </c>
      <c r="M243" s="109" t="s">
        <v>411</v>
      </c>
      <c r="N243" s="107">
        <v>846</v>
      </c>
      <c r="O243" s="110">
        <f t="shared" si="203"/>
        <v>3046.2346920760133</v>
      </c>
      <c r="P243" s="110">
        <f t="shared" si="204"/>
        <v>3581.6294824590136</v>
      </c>
      <c r="Q243" s="110">
        <f t="shared" si="205"/>
        <v>3348.1519390699541</v>
      </c>
      <c r="R243" s="110">
        <f t="shared" si="192"/>
        <v>3563.5994863625447</v>
      </c>
      <c r="S243" s="110">
        <f t="shared" si="193"/>
        <v>3678.9735129543155</v>
      </c>
      <c r="T243" s="110">
        <f t="shared" si="194"/>
        <v>3987.090512065985</v>
      </c>
      <c r="U243" s="110">
        <f t="shared" si="195"/>
        <v>3940.8041462186793</v>
      </c>
      <c r="V243" s="110">
        <f t="shared" si="196"/>
        <v>3651.3333600082638</v>
      </c>
      <c r="W243" s="110">
        <f t="shared" si="197"/>
        <v>3887.2967822792507</v>
      </c>
      <c r="X243" s="110">
        <f t="shared" si="197"/>
        <v>4433.130746781887</v>
      </c>
      <c r="Y243" s="109" t="s">
        <v>411</v>
      </c>
      <c r="Z243" s="107">
        <v>846</v>
      </c>
      <c r="AA243" s="110">
        <f t="shared" si="206"/>
        <v>732.26795482596469</v>
      </c>
      <c r="AB243" s="110">
        <f t="shared" si="207"/>
        <v>871.44269646204702</v>
      </c>
      <c r="AC243" s="110">
        <f t="shared" si="208"/>
        <v>816.62242416340348</v>
      </c>
      <c r="AD243" s="110">
        <f t="shared" si="210"/>
        <v>867.05583609794269</v>
      </c>
      <c r="AE243" s="110">
        <f t="shared" si="210"/>
        <v>895.12737541467527</v>
      </c>
      <c r="AF243" s="110">
        <f t="shared" si="210"/>
        <v>970.09501510121277</v>
      </c>
      <c r="AG243" s="110">
        <f t="shared" si="199"/>
        <v>1026.2510797444477</v>
      </c>
      <c r="AH243" s="110">
        <f t="shared" si="200"/>
        <v>968.52343766797446</v>
      </c>
      <c r="AI243" s="111">
        <f t="shared" si="201"/>
        <v>1070.8806562752757</v>
      </c>
      <c r="AJ243" s="111">
        <f t="shared" si="201"/>
        <v>1224.6217532546648</v>
      </c>
    </row>
    <row r="244" spans="1:36" s="6" customFormat="1" ht="11.1" customHeight="1">
      <c r="A244" s="106" t="s">
        <v>412</v>
      </c>
      <c r="B244" s="107">
        <v>847</v>
      </c>
      <c r="C244" s="108">
        <v>2729894105</v>
      </c>
      <c r="D244" s="108">
        <v>2604229892</v>
      </c>
      <c r="E244" s="108">
        <v>2929078127</v>
      </c>
      <c r="F244" s="108">
        <v>2862193004</v>
      </c>
      <c r="G244" s="108">
        <v>3300838932</v>
      </c>
      <c r="H244" s="108">
        <v>3884015126</v>
      </c>
      <c r="I244" s="117">
        <v>4053927860</v>
      </c>
      <c r="J244" s="117">
        <v>3076782081</v>
      </c>
      <c r="K244" s="117">
        <v>3482974444</v>
      </c>
      <c r="L244" s="117">
        <v>3512487094</v>
      </c>
      <c r="M244" s="109" t="s">
        <v>412</v>
      </c>
      <c r="N244" s="107">
        <v>847</v>
      </c>
      <c r="O244" s="110">
        <f t="shared" si="203"/>
        <v>529.05016791695959</v>
      </c>
      <c r="P244" s="110">
        <f t="shared" si="204"/>
        <v>492.53618081366454</v>
      </c>
      <c r="Q244" s="110">
        <f t="shared" si="205"/>
        <v>540.51336272461663</v>
      </c>
      <c r="R244" s="110">
        <f t="shared" si="192"/>
        <v>514.10320707280721</v>
      </c>
      <c r="S244" s="110">
        <f t="shared" si="193"/>
        <v>575.94413505493367</v>
      </c>
      <c r="T244" s="110">
        <f t="shared" si="194"/>
        <v>657.38708371429698</v>
      </c>
      <c r="U244" s="110">
        <f t="shared" si="195"/>
        <v>664.1092153100376</v>
      </c>
      <c r="V244" s="110">
        <f t="shared" si="196"/>
        <v>490.47578739931544</v>
      </c>
      <c r="W244" s="110">
        <f t="shared" si="197"/>
        <v>541.58258090950153</v>
      </c>
      <c r="X244" s="110">
        <f t="shared" si="197"/>
        <v>533.11229048040843</v>
      </c>
      <c r="Y244" s="109" t="s">
        <v>412</v>
      </c>
      <c r="Z244" s="107">
        <v>847</v>
      </c>
      <c r="AA244" s="110">
        <f t="shared" si="206"/>
        <v>127.17552113388452</v>
      </c>
      <c r="AB244" s="110">
        <f t="shared" si="207"/>
        <v>119.83848681597676</v>
      </c>
      <c r="AC244" s="110">
        <f t="shared" si="208"/>
        <v>131.83252749380895</v>
      </c>
      <c r="AD244" s="110">
        <f t="shared" si="210"/>
        <v>125.08593846053702</v>
      </c>
      <c r="AE244" s="110">
        <f t="shared" si="210"/>
        <v>140.13239295740476</v>
      </c>
      <c r="AF244" s="110">
        <f t="shared" si="210"/>
        <v>159.94819555092383</v>
      </c>
      <c r="AG244" s="110">
        <f t="shared" si="199"/>
        <v>172.94510815365564</v>
      </c>
      <c r="AH244" s="110">
        <f t="shared" si="200"/>
        <v>130.09967835525609</v>
      </c>
      <c r="AI244" s="111">
        <f t="shared" si="201"/>
        <v>149.19630328085441</v>
      </c>
      <c r="AJ244" s="111">
        <f t="shared" si="201"/>
        <v>147.26858853049956</v>
      </c>
    </row>
    <row r="245" spans="1:36" s="6" customFormat="1" ht="11.1" customHeight="1">
      <c r="A245" s="106" t="s">
        <v>413</v>
      </c>
      <c r="B245" s="107">
        <v>848</v>
      </c>
      <c r="C245" s="116" t="s">
        <v>223</v>
      </c>
      <c r="D245" s="116" t="s">
        <v>223</v>
      </c>
      <c r="E245" s="108">
        <v>9543829308</v>
      </c>
      <c r="F245" s="108">
        <v>17951080922</v>
      </c>
      <c r="G245" s="108">
        <v>23089127408</v>
      </c>
      <c r="H245" s="108">
        <v>28110089373</v>
      </c>
      <c r="I245" s="117">
        <v>37474448264</v>
      </c>
      <c r="J245" s="117">
        <v>35869392389</v>
      </c>
      <c r="K245" s="117">
        <v>49841267790</v>
      </c>
      <c r="L245" s="117">
        <v>56608151337</v>
      </c>
      <c r="M245" s="109" t="s">
        <v>413</v>
      </c>
      <c r="N245" s="107">
        <v>848</v>
      </c>
      <c r="O245" s="118" t="s">
        <v>223</v>
      </c>
      <c r="P245" s="118" t="s">
        <v>223</v>
      </c>
      <c r="Q245" s="110">
        <f t="shared" si="205"/>
        <v>1761.1572818715842</v>
      </c>
      <c r="R245" s="110">
        <f t="shared" si="192"/>
        <v>3224.3486933013564</v>
      </c>
      <c r="S245" s="110">
        <f t="shared" si="193"/>
        <v>4028.687187749676</v>
      </c>
      <c r="T245" s="110">
        <f t="shared" si="194"/>
        <v>4757.7594515950714</v>
      </c>
      <c r="U245" s="110">
        <f t="shared" si="195"/>
        <v>6139.0156140523031</v>
      </c>
      <c r="V245" s="110">
        <f t="shared" si="196"/>
        <v>5718.0092747458339</v>
      </c>
      <c r="W245" s="110">
        <f t="shared" si="197"/>
        <v>7750.0317270515716</v>
      </c>
      <c r="X245" s="110">
        <f t="shared" si="197"/>
        <v>8591.7756881385612</v>
      </c>
      <c r="Y245" s="109" t="s">
        <v>413</v>
      </c>
      <c r="Z245" s="107">
        <v>848</v>
      </c>
      <c r="AA245" s="118" t="s">
        <v>223</v>
      </c>
      <c r="AB245" s="118" t="s">
        <v>223</v>
      </c>
      <c r="AC245" s="110">
        <f t="shared" si="208"/>
        <v>429.55055655404499</v>
      </c>
      <c r="AD245" s="110">
        <f t="shared" si="210"/>
        <v>784.51306406359026</v>
      </c>
      <c r="AE245" s="110">
        <f t="shared" si="210"/>
        <v>980.21586076634446</v>
      </c>
      <c r="AF245" s="110">
        <f t="shared" si="210"/>
        <v>1157.6057059842021</v>
      </c>
      <c r="AG245" s="110">
        <f t="shared" si="199"/>
        <v>1598.7019828261207</v>
      </c>
      <c r="AH245" s="110">
        <f t="shared" si="200"/>
        <v>1516.7133354763484</v>
      </c>
      <c r="AI245" s="111">
        <f t="shared" si="201"/>
        <v>2134.9949661299097</v>
      </c>
      <c r="AJ245" s="111">
        <f t="shared" si="201"/>
        <v>2373.4186983808181</v>
      </c>
    </row>
    <row r="246" spans="1:36" s="160" customFormat="1" ht="11.1" customHeight="1">
      <c r="A246" s="154"/>
      <c r="B246" s="155"/>
      <c r="C246" s="156"/>
      <c r="D246" s="156"/>
      <c r="E246" s="156"/>
      <c r="F246" s="156"/>
      <c r="G246" s="156"/>
      <c r="H246" s="156"/>
      <c r="I246" s="157"/>
      <c r="J246" s="157"/>
      <c r="K246" s="157"/>
      <c r="L246" s="157"/>
      <c r="M246" s="158"/>
      <c r="N246" s="155"/>
      <c r="O246" s="159"/>
      <c r="P246" s="159"/>
      <c r="Q246" s="159"/>
      <c r="R246" s="159"/>
      <c r="S246" s="159"/>
      <c r="T246" s="159"/>
      <c r="U246" s="159"/>
      <c r="V246" s="159"/>
      <c r="W246" s="159"/>
      <c r="X246" s="159"/>
      <c r="Y246" s="158"/>
      <c r="Z246" s="155"/>
      <c r="AA246" s="159"/>
      <c r="AB246" s="159"/>
      <c r="AC246" s="159"/>
      <c r="AD246" s="159"/>
      <c r="AE246" s="159"/>
      <c r="AF246" s="159"/>
      <c r="AG246" s="159"/>
      <c r="AH246" s="159"/>
      <c r="AI246" s="159"/>
      <c r="AJ246" s="159"/>
    </row>
    <row r="247" spans="1:36" s="160" customFormat="1" ht="11.1" customHeight="1">
      <c r="A247" s="100" t="s">
        <v>414</v>
      </c>
      <c r="B247" s="161"/>
      <c r="C247" s="162"/>
      <c r="D247" s="162"/>
      <c r="E247" s="162"/>
      <c r="F247" s="162"/>
      <c r="G247" s="162"/>
      <c r="H247" s="162"/>
      <c r="I247" s="163"/>
      <c r="J247" s="163"/>
      <c r="K247" s="163"/>
      <c r="L247" s="163"/>
      <c r="M247" s="103" t="s">
        <v>414</v>
      </c>
      <c r="N247" s="161"/>
      <c r="O247" s="164"/>
      <c r="P247" s="99"/>
      <c r="Q247" s="164"/>
      <c r="R247" s="99"/>
      <c r="S247" s="164"/>
      <c r="T247" s="164"/>
      <c r="U247" s="164"/>
      <c r="V247" s="164"/>
      <c r="W247" s="164"/>
      <c r="X247" s="164"/>
      <c r="Y247" s="103" t="s">
        <v>414</v>
      </c>
      <c r="Z247" s="161"/>
      <c r="AA247" s="164"/>
      <c r="AB247" s="99"/>
      <c r="AC247" s="164"/>
      <c r="AD247" s="99"/>
      <c r="AE247" s="164"/>
      <c r="AF247" s="164"/>
      <c r="AG247" s="164"/>
      <c r="AH247" s="164"/>
      <c r="AI247" s="164"/>
      <c r="AJ247" s="164"/>
    </row>
    <row r="248" spans="1:36" s="6" customFormat="1" ht="11.1" customHeight="1">
      <c r="A248" s="106" t="s">
        <v>415</v>
      </c>
      <c r="B248" s="107">
        <v>806</v>
      </c>
      <c r="C248" s="108">
        <v>443366000</v>
      </c>
      <c r="D248" s="108">
        <v>2720444000</v>
      </c>
      <c r="E248" s="108">
        <v>10044219980</v>
      </c>
      <c r="F248" s="108">
        <v>14339472240</v>
      </c>
      <c r="G248" s="108">
        <v>2040190796</v>
      </c>
      <c r="H248" s="108">
        <v>9467984500</v>
      </c>
      <c r="I248" s="117">
        <v>29125429974</v>
      </c>
      <c r="J248" s="117">
        <v>21090837126</v>
      </c>
      <c r="K248" s="117">
        <v>43987590195</v>
      </c>
      <c r="L248" s="117">
        <v>11112474200</v>
      </c>
      <c r="M248" s="109" t="s">
        <v>415</v>
      </c>
      <c r="N248" s="107">
        <v>806</v>
      </c>
      <c r="O248" s="110">
        <f>+C248/$C$349</f>
        <v>85.92379327793401</v>
      </c>
      <c r="P248" s="110">
        <f>+D248/$D$349</f>
        <v>514.515673901745</v>
      </c>
      <c r="Q248" s="110">
        <f>+E248/$E$349</f>
        <v>1853.4961793238579</v>
      </c>
      <c r="R248" s="110">
        <f>+F248/$F$349</f>
        <v>2575.6364633736944</v>
      </c>
      <c r="S248" s="110">
        <f>+G248/$G$349</f>
        <v>355.98099378853811</v>
      </c>
      <c r="T248" s="110">
        <f>+H248/$H$349</f>
        <v>1602.4990936420897</v>
      </c>
      <c r="U248" s="110">
        <f>+I248/$I$349</f>
        <v>4771.2902433346671</v>
      </c>
      <c r="V248" s="110">
        <f>+J248/$J$349</f>
        <v>3362.131172748976</v>
      </c>
      <c r="W248" s="110">
        <f>+K248/K$349</f>
        <v>6839.81838191104</v>
      </c>
      <c r="X248" s="110">
        <f>+L248/L$349</f>
        <v>1686.6102038598533</v>
      </c>
      <c r="Y248" s="109" t="s">
        <v>415</v>
      </c>
      <c r="Z248" s="107">
        <v>806</v>
      </c>
      <c r="AA248" s="110">
        <f>+O248/$O$350</f>
        <v>20.654757999503367</v>
      </c>
      <c r="AB248" s="110">
        <f>+P248/$P$350</f>
        <v>125.18629535322262</v>
      </c>
      <c r="AC248" s="110">
        <f>+Q248/$Q$350</f>
        <v>452.07223885947758</v>
      </c>
      <c r="AD248" s="110">
        <f t="shared" ref="AD248:AF249" si="211">+R248/$P$350</f>
        <v>626.67553853374557</v>
      </c>
      <c r="AE248" s="110">
        <f t="shared" si="211"/>
        <v>86.613380483829218</v>
      </c>
      <c r="AF248" s="110">
        <f t="shared" si="211"/>
        <v>389.90245587398772</v>
      </c>
      <c r="AG248" s="110">
        <f>+U248/$U$350</f>
        <v>1242.5235008684028</v>
      </c>
      <c r="AH248" s="110">
        <f>+V248/$V$350</f>
        <v>891.81198216153211</v>
      </c>
      <c r="AI248" s="111">
        <f>+W248/W$350</f>
        <v>1884.247488129763</v>
      </c>
      <c r="AJ248" s="111">
        <f>+X248/X$350</f>
        <v>465.91442095576059</v>
      </c>
    </row>
    <row r="249" spans="1:36" s="6" customFormat="1" ht="11.1" customHeight="1">
      <c r="A249" s="106" t="s">
        <v>416</v>
      </c>
      <c r="B249" s="107">
        <v>807</v>
      </c>
      <c r="C249" s="108">
        <v>5508100000</v>
      </c>
      <c r="D249" s="108">
        <v>8570032000</v>
      </c>
      <c r="E249" s="108">
        <v>4129059000</v>
      </c>
      <c r="F249" s="108">
        <v>3148159600</v>
      </c>
      <c r="G249" s="108">
        <v>8366895560</v>
      </c>
      <c r="H249" s="108">
        <v>3204400000</v>
      </c>
      <c r="I249" s="117">
        <v>8983407000</v>
      </c>
      <c r="J249" s="117">
        <v>48098663300</v>
      </c>
      <c r="K249" s="117">
        <v>82948812500</v>
      </c>
      <c r="L249" s="117">
        <v>95594613564</v>
      </c>
      <c r="M249" s="109" t="s">
        <v>416</v>
      </c>
      <c r="N249" s="107">
        <v>807</v>
      </c>
      <c r="O249" s="110">
        <f>+C249/$C$349</f>
        <v>1067.4631021643254</v>
      </c>
      <c r="P249" s="110">
        <f>+D249/$D$349</f>
        <v>1620.8441672901629</v>
      </c>
      <c r="Q249" s="110">
        <f>+E249/$E$349</f>
        <v>761.9501659603028</v>
      </c>
      <c r="R249" s="110">
        <f>+F249/$F$349</f>
        <v>565.46813736011973</v>
      </c>
      <c r="S249" s="110">
        <f>+G249/$G$349</f>
        <v>1459.8908112972915</v>
      </c>
      <c r="T249" s="110">
        <f>+H249/$H$349</f>
        <v>542.35915739687914</v>
      </c>
      <c r="U249" s="110">
        <f>+I249/$I$349</f>
        <v>1471.6501081449187</v>
      </c>
      <c r="V249" s="110">
        <f>+J249/$J$349</f>
        <v>7667.5010234246274</v>
      </c>
      <c r="W249" s="110">
        <f>+K249/K$349</f>
        <v>12898.065340248682</v>
      </c>
      <c r="X249" s="110">
        <f>+L249/L$349</f>
        <v>14508.996625709327</v>
      </c>
      <c r="Y249" s="109" t="s">
        <v>416</v>
      </c>
      <c r="Z249" s="107">
        <v>807</v>
      </c>
      <c r="AA249" s="110">
        <f>+O249/$O$350</f>
        <v>256.60170725103973</v>
      </c>
      <c r="AB249" s="110">
        <f>+P249/$P$350</f>
        <v>394.365977442862</v>
      </c>
      <c r="AC249" s="110">
        <f>+Q249/$Q$350</f>
        <v>185.8415038927568</v>
      </c>
      <c r="AD249" s="110">
        <f t="shared" si="211"/>
        <v>137.58348840878824</v>
      </c>
      <c r="AE249" s="110">
        <f t="shared" si="211"/>
        <v>355.20457695797842</v>
      </c>
      <c r="AF249" s="110">
        <f t="shared" si="211"/>
        <v>131.96086554668591</v>
      </c>
      <c r="AG249" s="110">
        <f>+U249/$U$350</f>
        <v>383.24221566273928</v>
      </c>
      <c r="AH249" s="110">
        <f>+V249/$V$350</f>
        <v>2033.8199001126331</v>
      </c>
      <c r="AI249" s="111">
        <f>+W249/W$350</f>
        <v>3553.1860441456424</v>
      </c>
      <c r="AJ249" s="111">
        <f>+X249/X$350</f>
        <v>4008.0101175992618</v>
      </c>
    </row>
    <row r="250" spans="1:36" s="6" customFormat="1" ht="11.1" customHeight="1">
      <c r="A250" s="128"/>
      <c r="B250" s="107"/>
      <c r="C250" s="108"/>
      <c r="D250" s="108"/>
      <c r="E250" s="108"/>
      <c r="F250" s="108"/>
      <c r="G250" s="108"/>
      <c r="H250" s="108"/>
      <c r="I250" s="117"/>
      <c r="J250" s="117"/>
      <c r="K250" s="117"/>
      <c r="L250" s="117"/>
      <c r="M250" s="129"/>
      <c r="N250" s="107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29"/>
      <c r="Z250" s="107"/>
      <c r="AA250" s="110"/>
      <c r="AB250" s="110"/>
      <c r="AC250" s="110"/>
      <c r="AD250" s="110"/>
      <c r="AE250" s="110"/>
      <c r="AF250" s="110"/>
      <c r="AG250" s="110"/>
      <c r="AH250" s="110"/>
      <c r="AI250" s="110"/>
      <c r="AJ250" s="110"/>
    </row>
    <row r="251" spans="1:36" s="6" customFormat="1" ht="11.1" customHeight="1">
      <c r="A251" s="100" t="s">
        <v>417</v>
      </c>
      <c r="B251" s="96"/>
      <c r="C251" s="165"/>
      <c r="D251" s="165"/>
      <c r="E251" s="165"/>
      <c r="F251" s="165"/>
      <c r="G251" s="165"/>
      <c r="H251" s="165"/>
      <c r="I251" s="166"/>
      <c r="J251" s="166"/>
      <c r="K251" s="166"/>
      <c r="L251" s="166"/>
      <c r="M251" s="103" t="s">
        <v>417</v>
      </c>
      <c r="N251" s="96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03" t="s">
        <v>417</v>
      </c>
      <c r="Z251" s="96"/>
      <c r="AA251" s="123"/>
      <c r="AB251" s="123"/>
      <c r="AC251" s="123"/>
      <c r="AD251" s="123"/>
      <c r="AE251" s="123"/>
      <c r="AF251" s="123"/>
      <c r="AG251" s="123"/>
      <c r="AH251" s="123"/>
      <c r="AI251" s="123"/>
      <c r="AJ251" s="123"/>
    </row>
    <row r="252" spans="1:36" s="6" customFormat="1" ht="11.1" customHeight="1">
      <c r="A252" s="106" t="s">
        <v>418</v>
      </c>
      <c r="B252" s="107">
        <v>808</v>
      </c>
      <c r="C252" s="108">
        <v>934880000</v>
      </c>
      <c r="D252" s="108">
        <v>7555408350</v>
      </c>
      <c r="E252" s="108">
        <v>13238863568</v>
      </c>
      <c r="F252" s="108">
        <v>4106636000</v>
      </c>
      <c r="G252" s="108">
        <v>17038748344</v>
      </c>
      <c r="H252" s="108">
        <v>4983656000</v>
      </c>
      <c r="I252" s="117">
        <v>33203146579</v>
      </c>
      <c r="J252" s="117">
        <v>5678138143</v>
      </c>
      <c r="K252" s="117">
        <v>2887005744</v>
      </c>
      <c r="L252" s="117">
        <v>850247050</v>
      </c>
      <c r="M252" s="109" t="s">
        <v>418</v>
      </c>
      <c r="N252" s="107">
        <v>808</v>
      </c>
      <c r="O252" s="110">
        <f>+C252/$C$349</f>
        <v>181.17861058284791</v>
      </c>
      <c r="P252" s="110">
        <f>+D252/$D$349</f>
        <v>1428.9491049266669</v>
      </c>
      <c r="Q252" s="110">
        <f>+E252/$E$349</f>
        <v>2443.015295437388</v>
      </c>
      <c r="R252" s="110">
        <f>+F252/$F$349</f>
        <v>737.62836221391467</v>
      </c>
      <c r="S252" s="110">
        <f>+G252/$G$349</f>
        <v>2972.9918301277976</v>
      </c>
      <c r="T252" s="110">
        <f>+H252/$H$349</f>
        <v>843.50626292469769</v>
      </c>
      <c r="U252" s="110">
        <f>+I252/$I$349</f>
        <v>5439.2965000624972</v>
      </c>
      <c r="V252" s="110">
        <f>+J252/$J$349</f>
        <v>905.16299280605813</v>
      </c>
      <c r="W252" s="110">
        <f>+K252/K$349</f>
        <v>448.91286085361691</v>
      </c>
      <c r="X252" s="110">
        <f>+L252/L$349</f>
        <v>129.04735025902144</v>
      </c>
      <c r="Y252" s="109" t="s">
        <v>418</v>
      </c>
      <c r="Z252" s="107">
        <v>808</v>
      </c>
      <c r="AA252" s="110">
        <f>+O252/$O$350</f>
        <v>43.5525506208769</v>
      </c>
      <c r="AB252" s="110">
        <f>+P252/$P$350</f>
        <v>347.67618124736418</v>
      </c>
      <c r="AC252" s="110">
        <f>+Q252/$Q$350</f>
        <v>595.85738913107025</v>
      </c>
      <c r="AD252" s="110">
        <f t="shared" ref="AD252:AF253" si="212">+R252/$P$350</f>
        <v>179.47162097662155</v>
      </c>
      <c r="AE252" s="110">
        <f t="shared" si="212"/>
        <v>723.35567643012098</v>
      </c>
      <c r="AF252" s="110">
        <f t="shared" si="212"/>
        <v>205.23266737827194</v>
      </c>
      <c r="AG252" s="110">
        <f>+U252/$U$350</f>
        <v>1416.4834635579421</v>
      </c>
      <c r="AH252" s="110">
        <f>+V252/$V$350</f>
        <v>240.09628456394114</v>
      </c>
      <c r="AI252" s="111">
        <f>+W252/W$350</f>
        <v>123.66745478061073</v>
      </c>
      <c r="AJ252" s="111">
        <f>+X252/X$350</f>
        <v>35.648439298072219</v>
      </c>
    </row>
    <row r="253" spans="1:36" s="6" customFormat="1" ht="11.1" customHeight="1">
      <c r="A253" s="106" t="s">
        <v>419</v>
      </c>
      <c r="B253" s="107">
        <v>809</v>
      </c>
      <c r="C253" s="108">
        <v>1836287000</v>
      </c>
      <c r="D253" s="108">
        <v>15777340588</v>
      </c>
      <c r="E253" s="108">
        <v>4981146000</v>
      </c>
      <c r="F253" s="108">
        <v>5180701778</v>
      </c>
      <c r="G253" s="108">
        <v>10743021208</v>
      </c>
      <c r="H253" s="108">
        <v>9837745000</v>
      </c>
      <c r="I253" s="117">
        <v>29906510959</v>
      </c>
      <c r="J253" s="117">
        <v>29723094000</v>
      </c>
      <c r="K253" s="117">
        <v>23467144360</v>
      </c>
      <c r="L253" s="117">
        <v>18147955000</v>
      </c>
      <c r="M253" s="109" t="s">
        <v>419</v>
      </c>
      <c r="N253" s="107">
        <v>809</v>
      </c>
      <c r="O253" s="110">
        <f>+C253/$C$349</f>
        <v>355.87019434723823</v>
      </c>
      <c r="P253" s="110">
        <f>+D253/$D$349</f>
        <v>2983.9574073247509</v>
      </c>
      <c r="Q253" s="110">
        <f>+E253/$E$349</f>
        <v>919.18885667957238</v>
      </c>
      <c r="R253" s="110">
        <f>+F253/$F$349</f>
        <v>930.55059363061537</v>
      </c>
      <c r="S253" s="110">
        <f>+G253/$G$349</f>
        <v>1874.4871182700801</v>
      </c>
      <c r="T253" s="110">
        <f>+H253/$H$349</f>
        <v>1665.0827265276996</v>
      </c>
      <c r="U253" s="110">
        <f>+I253/$I$349</f>
        <v>4899.2459193989034</v>
      </c>
      <c r="V253" s="110">
        <f>+J253/$J$349</f>
        <v>4738.2159508858203</v>
      </c>
      <c r="W253" s="110">
        <f>+K253/K$349</f>
        <v>3649.0065641907572</v>
      </c>
      <c r="X253" s="110">
        <f>+L253/L$349</f>
        <v>2754.4294395022707</v>
      </c>
      <c r="Y253" s="109" t="s">
        <v>419</v>
      </c>
      <c r="Z253" s="107">
        <v>809</v>
      </c>
      <c r="AA253" s="110">
        <f>+O253/$O$350</f>
        <v>85.545719795009191</v>
      </c>
      <c r="AB253" s="110">
        <f>+P253/$P$350</f>
        <v>726.0237000790147</v>
      </c>
      <c r="AC253" s="110">
        <f>+Q253/$Q$350</f>
        <v>224.19240406818841</v>
      </c>
      <c r="AD253" s="110">
        <f t="shared" si="212"/>
        <v>226.41133664978474</v>
      </c>
      <c r="AE253" s="110">
        <f t="shared" si="212"/>
        <v>456.0795908199708</v>
      </c>
      <c r="AF253" s="110">
        <f t="shared" si="212"/>
        <v>405.12961716002422</v>
      </c>
      <c r="AG253" s="110">
        <f>+U253/$U$350</f>
        <v>1275.8452915101311</v>
      </c>
      <c r="AH253" s="110">
        <f>+V253/$V$350</f>
        <v>1256.8212071315174</v>
      </c>
      <c r="AI253" s="111">
        <f>+W253/W$350</f>
        <v>1005.2359680966274</v>
      </c>
      <c r="AJ253" s="111">
        <f>+X253/X$350</f>
        <v>760.89211035974324</v>
      </c>
    </row>
    <row r="254" spans="1:36" s="6" customFormat="1" ht="11.1" customHeight="1">
      <c r="A254" s="128"/>
      <c r="B254" s="107"/>
      <c r="C254" s="108"/>
      <c r="D254" s="108"/>
      <c r="E254" s="108"/>
      <c r="F254" s="108"/>
      <c r="G254" s="108"/>
      <c r="H254" s="108"/>
      <c r="I254" s="117"/>
      <c r="J254" s="117"/>
      <c r="K254" s="117"/>
      <c r="L254" s="117"/>
      <c r="M254" s="129"/>
      <c r="N254" s="107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29"/>
      <c r="Z254" s="107"/>
      <c r="AA254" s="110"/>
      <c r="AB254" s="110"/>
      <c r="AC254" s="110"/>
      <c r="AD254" s="110"/>
      <c r="AE254" s="110"/>
      <c r="AF254" s="110"/>
      <c r="AG254" s="110"/>
      <c r="AH254" s="110"/>
      <c r="AI254" s="111"/>
      <c r="AJ254" s="111"/>
    </row>
    <row r="255" spans="1:36" s="6" customFormat="1" ht="11.1" customHeight="1">
      <c r="A255" s="100" t="s">
        <v>420</v>
      </c>
      <c r="B255" s="96"/>
      <c r="C255" s="167"/>
      <c r="D255" s="167"/>
      <c r="E255" s="167"/>
      <c r="F255" s="167"/>
      <c r="G255" s="167"/>
      <c r="H255" s="167"/>
      <c r="I255" s="168"/>
      <c r="J255" s="168"/>
      <c r="K255" s="168"/>
      <c r="L255" s="168"/>
      <c r="M255" s="103" t="s">
        <v>420</v>
      </c>
      <c r="N255" s="96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03" t="s">
        <v>420</v>
      </c>
      <c r="Z255" s="96"/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69"/>
    </row>
    <row r="256" spans="1:36" s="6" customFormat="1" ht="11.1" customHeight="1">
      <c r="A256" s="106" t="s">
        <v>421</v>
      </c>
      <c r="B256" s="107">
        <v>850</v>
      </c>
      <c r="C256" s="136">
        <f>SUM(C257:C259)+SUM(C261:C265)</f>
        <v>20126939399742</v>
      </c>
      <c r="D256" s="136">
        <f>SUM(D257:D259)+SUM(D261:D265)</f>
        <v>24594628558971</v>
      </c>
      <c r="E256" s="136">
        <f>SUM(E257:E259)+SUM(E261:E265)</f>
        <v>27757283949682</v>
      </c>
      <c r="F256" s="136">
        <f>SUM(F257:F259)+SUM(F261:F265)</f>
        <v>32433788892650</v>
      </c>
      <c r="G256" s="116" t="s">
        <v>223</v>
      </c>
      <c r="H256" s="116" t="s">
        <v>223</v>
      </c>
      <c r="I256" s="132" t="s">
        <v>223</v>
      </c>
      <c r="J256" s="132" t="s">
        <v>223</v>
      </c>
      <c r="K256" s="132" t="s">
        <v>223</v>
      </c>
      <c r="L256" s="132" t="s">
        <v>223</v>
      </c>
      <c r="M256" s="109" t="s">
        <v>421</v>
      </c>
      <c r="N256" s="107">
        <v>850</v>
      </c>
      <c r="O256" s="110">
        <f t="shared" ref="O256:O315" si="213">+C256/$C$349</f>
        <v>3900576.4544438161</v>
      </c>
      <c r="P256" s="110">
        <f t="shared" ref="P256:P315" si="214">+D256/$D$349</f>
        <v>4651564.9237337979</v>
      </c>
      <c r="Q256" s="110">
        <f t="shared" ref="Q256:Q315" si="215">+E256/$E$349</f>
        <v>5122151.8297673753</v>
      </c>
      <c r="R256" s="110">
        <f t="shared" ref="R256:R315" si="216">+F256/$F$349</f>
        <v>5825712.9634273108</v>
      </c>
      <c r="S256" s="118" t="s">
        <v>223</v>
      </c>
      <c r="T256" s="118" t="s">
        <v>223</v>
      </c>
      <c r="U256" s="118" t="s">
        <v>223</v>
      </c>
      <c r="V256" s="118" t="s">
        <v>223</v>
      </c>
      <c r="W256" s="118" t="s">
        <v>223</v>
      </c>
      <c r="X256" s="118" t="s">
        <v>223</v>
      </c>
      <c r="Y256" s="109" t="s">
        <v>421</v>
      </c>
      <c r="Z256" s="107">
        <v>850</v>
      </c>
      <c r="AA256" s="110">
        <f t="shared" ref="AA256:AA315" si="217">+O256/$O$350</f>
        <v>937638.57077976339</v>
      </c>
      <c r="AB256" s="110">
        <f t="shared" ref="AB256:AB315" si="218">+P256/$P$350</f>
        <v>1131767.6213464227</v>
      </c>
      <c r="AC256" s="110">
        <f t="shared" ref="AC256:AC315" si="219">+Q256/$Q$350</f>
        <v>1249305.3243335062</v>
      </c>
      <c r="AD256" s="110">
        <f t="shared" ref="AD256:AD315" si="220">+R256/$P$350</f>
        <v>1417448.4095930196</v>
      </c>
      <c r="AE256" s="118" t="s">
        <v>223</v>
      </c>
      <c r="AF256" s="118" t="s">
        <v>223</v>
      </c>
      <c r="AG256" s="118" t="s">
        <v>223</v>
      </c>
      <c r="AH256" s="118" t="s">
        <v>223</v>
      </c>
      <c r="AI256" s="118" t="s">
        <v>223</v>
      </c>
      <c r="AJ256" s="118" t="s">
        <v>223</v>
      </c>
    </row>
    <row r="257" spans="1:36" s="6" customFormat="1" ht="11.1" customHeight="1">
      <c r="A257" s="106" t="s">
        <v>422</v>
      </c>
      <c r="B257" s="107">
        <v>851</v>
      </c>
      <c r="C257" s="108">
        <v>7844000091436</v>
      </c>
      <c r="D257" s="108">
        <v>10297062061878</v>
      </c>
      <c r="E257" s="108">
        <v>11396654575410</v>
      </c>
      <c r="F257" s="108">
        <v>13157587801470</v>
      </c>
      <c r="G257" s="116" t="s">
        <v>223</v>
      </c>
      <c r="H257" s="116" t="s">
        <v>223</v>
      </c>
      <c r="I257" s="132" t="s">
        <v>223</v>
      </c>
      <c r="J257" s="132" t="s">
        <v>223</v>
      </c>
      <c r="K257" s="132" t="s">
        <v>223</v>
      </c>
      <c r="L257" s="132" t="s">
        <v>223</v>
      </c>
      <c r="M257" s="109" t="s">
        <v>422</v>
      </c>
      <c r="N257" s="107">
        <v>851</v>
      </c>
      <c r="O257" s="110">
        <f t="shared" si="213"/>
        <v>1520157.7079177075</v>
      </c>
      <c r="P257" s="110">
        <f t="shared" si="214"/>
        <v>1947476.1568241257</v>
      </c>
      <c r="Q257" s="110">
        <f t="shared" si="215"/>
        <v>2103065.8184167128</v>
      </c>
      <c r="R257" s="110">
        <f t="shared" si="216"/>
        <v>2363347.9910769053</v>
      </c>
      <c r="S257" s="118" t="s">
        <v>223</v>
      </c>
      <c r="T257" s="118" t="s">
        <v>223</v>
      </c>
      <c r="U257" s="118" t="s">
        <v>223</v>
      </c>
      <c r="V257" s="118" t="s">
        <v>223</v>
      </c>
      <c r="W257" s="118" t="s">
        <v>223</v>
      </c>
      <c r="X257" s="118" t="s">
        <v>223</v>
      </c>
      <c r="Y257" s="109" t="s">
        <v>422</v>
      </c>
      <c r="Z257" s="107">
        <v>851</v>
      </c>
      <c r="AA257" s="110">
        <f t="shared" si="217"/>
        <v>365422.52594175661</v>
      </c>
      <c r="AB257" s="110">
        <f t="shared" si="218"/>
        <v>473838.48097910598</v>
      </c>
      <c r="AC257" s="110">
        <f t="shared" si="219"/>
        <v>512942.88254066173</v>
      </c>
      <c r="AD257" s="110">
        <f t="shared" si="220"/>
        <v>575023.84211116913</v>
      </c>
      <c r="AE257" s="118" t="s">
        <v>223</v>
      </c>
      <c r="AF257" s="118" t="s">
        <v>223</v>
      </c>
      <c r="AG257" s="118" t="s">
        <v>223</v>
      </c>
      <c r="AH257" s="118" t="s">
        <v>223</v>
      </c>
      <c r="AI257" s="118" t="s">
        <v>223</v>
      </c>
      <c r="AJ257" s="118" t="s">
        <v>223</v>
      </c>
    </row>
    <row r="258" spans="1:36" s="6" customFormat="1" ht="11.1" customHeight="1">
      <c r="A258" s="106" t="s">
        <v>423</v>
      </c>
      <c r="B258" s="107">
        <v>852</v>
      </c>
      <c r="C258" s="108">
        <v>5584167695296</v>
      </c>
      <c r="D258" s="108">
        <v>6391255098438</v>
      </c>
      <c r="E258" s="108">
        <v>6962879691537</v>
      </c>
      <c r="F258" s="108">
        <v>7651206344666</v>
      </c>
      <c r="G258" s="116" t="s">
        <v>223</v>
      </c>
      <c r="H258" s="116" t="s">
        <v>223</v>
      </c>
      <c r="I258" s="132" t="s">
        <v>223</v>
      </c>
      <c r="J258" s="132" t="s">
        <v>223</v>
      </c>
      <c r="K258" s="132" t="s">
        <v>223</v>
      </c>
      <c r="L258" s="132" t="s">
        <v>223</v>
      </c>
      <c r="M258" s="109" t="s">
        <v>423</v>
      </c>
      <c r="N258" s="107">
        <v>852</v>
      </c>
      <c r="O258" s="110">
        <f t="shared" si="213"/>
        <v>1082204.9292907682</v>
      </c>
      <c r="P258" s="110">
        <f t="shared" si="214"/>
        <v>1208773.6134435376</v>
      </c>
      <c r="Q258" s="110">
        <f t="shared" si="215"/>
        <v>1284885.3301752866</v>
      </c>
      <c r="R258" s="110">
        <f t="shared" si="216"/>
        <v>1374299.2573426752</v>
      </c>
      <c r="S258" s="118" t="s">
        <v>223</v>
      </c>
      <c r="T258" s="118" t="s">
        <v>223</v>
      </c>
      <c r="U258" s="118" t="s">
        <v>223</v>
      </c>
      <c r="V258" s="118" t="s">
        <v>223</v>
      </c>
      <c r="W258" s="118" t="s">
        <v>223</v>
      </c>
      <c r="X258" s="118" t="s">
        <v>223</v>
      </c>
      <c r="Y258" s="109" t="s">
        <v>423</v>
      </c>
      <c r="Z258" s="107">
        <v>852</v>
      </c>
      <c r="AA258" s="110">
        <f t="shared" si="217"/>
        <v>260145.41569489619</v>
      </c>
      <c r="AB258" s="110">
        <f t="shared" si="218"/>
        <v>294105.50205438869</v>
      </c>
      <c r="AC258" s="110">
        <f t="shared" si="219"/>
        <v>313386.6658964114</v>
      </c>
      <c r="AD258" s="110">
        <f t="shared" si="220"/>
        <v>334379.38134858274</v>
      </c>
      <c r="AE258" s="118" t="s">
        <v>223</v>
      </c>
      <c r="AF258" s="118" t="s">
        <v>223</v>
      </c>
      <c r="AG258" s="118" t="s">
        <v>223</v>
      </c>
      <c r="AH258" s="118" t="s">
        <v>223</v>
      </c>
      <c r="AI258" s="118" t="s">
        <v>223</v>
      </c>
      <c r="AJ258" s="118" t="s">
        <v>223</v>
      </c>
    </row>
    <row r="259" spans="1:36" s="6" customFormat="1" ht="11.1" customHeight="1">
      <c r="A259" s="106" t="s">
        <v>424</v>
      </c>
      <c r="B259" s="107">
        <v>853</v>
      </c>
      <c r="C259" s="108">
        <v>13808926000</v>
      </c>
      <c r="D259" s="108">
        <v>6209810000</v>
      </c>
      <c r="E259" s="108">
        <v>13859588550</v>
      </c>
      <c r="F259" s="108">
        <v>16886291000</v>
      </c>
      <c r="G259" s="116" t="s">
        <v>223</v>
      </c>
      <c r="H259" s="116" t="s">
        <v>223</v>
      </c>
      <c r="I259" s="132" t="s">
        <v>223</v>
      </c>
      <c r="J259" s="132" t="s">
        <v>223</v>
      </c>
      <c r="K259" s="132" t="s">
        <v>223</v>
      </c>
      <c r="L259" s="132" t="s">
        <v>223</v>
      </c>
      <c r="M259" s="109" t="s">
        <v>424</v>
      </c>
      <c r="N259" s="107">
        <v>853</v>
      </c>
      <c r="O259" s="110">
        <f t="shared" si="213"/>
        <v>2676.1531173213289</v>
      </c>
      <c r="P259" s="110">
        <f t="shared" si="214"/>
        <v>1174.4570286878891</v>
      </c>
      <c r="Q259" s="110">
        <f t="shared" si="215"/>
        <v>2557.5599176020523</v>
      </c>
      <c r="R259" s="110">
        <f t="shared" si="216"/>
        <v>3033.0925784991823</v>
      </c>
      <c r="S259" s="118" t="s">
        <v>223</v>
      </c>
      <c r="T259" s="118" t="s">
        <v>223</v>
      </c>
      <c r="U259" s="118" t="s">
        <v>223</v>
      </c>
      <c r="V259" s="118" t="s">
        <v>223</v>
      </c>
      <c r="W259" s="118" t="s">
        <v>223</v>
      </c>
      <c r="X259" s="118" t="s">
        <v>223</v>
      </c>
      <c r="Y259" s="109" t="s">
        <v>424</v>
      </c>
      <c r="Z259" s="107">
        <v>853</v>
      </c>
      <c r="AA259" s="110">
        <f t="shared" si="217"/>
        <v>643.30603781762716</v>
      </c>
      <c r="AB259" s="110">
        <f t="shared" si="218"/>
        <v>285.75596805058126</v>
      </c>
      <c r="AC259" s="110">
        <f t="shared" si="219"/>
        <v>623.79510185415916</v>
      </c>
      <c r="AD259" s="110">
        <f t="shared" si="220"/>
        <v>737.97872956184483</v>
      </c>
      <c r="AE259" s="118" t="s">
        <v>223</v>
      </c>
      <c r="AF259" s="118" t="s">
        <v>223</v>
      </c>
      <c r="AG259" s="118" t="s">
        <v>223</v>
      </c>
      <c r="AH259" s="118" t="s">
        <v>223</v>
      </c>
      <c r="AI259" s="118" t="s">
        <v>223</v>
      </c>
      <c r="AJ259" s="118" t="s">
        <v>223</v>
      </c>
    </row>
    <row r="260" spans="1:36" s="6" customFormat="1" ht="11.1" customHeight="1">
      <c r="A260" s="106" t="s">
        <v>425</v>
      </c>
      <c r="B260" s="107">
        <v>854</v>
      </c>
      <c r="C260" s="108">
        <v>6684962687010</v>
      </c>
      <c r="D260" s="108">
        <v>7900101588655</v>
      </c>
      <c r="E260" s="108">
        <v>9383890094185</v>
      </c>
      <c r="F260" s="108">
        <v>11608108455514</v>
      </c>
      <c r="G260" s="116" t="s">
        <v>223</v>
      </c>
      <c r="H260" s="116" t="s">
        <v>223</v>
      </c>
      <c r="I260" s="132" t="s">
        <v>223</v>
      </c>
      <c r="J260" s="132" t="s">
        <v>223</v>
      </c>
      <c r="K260" s="132" t="s">
        <v>223</v>
      </c>
      <c r="L260" s="132" t="s">
        <v>223</v>
      </c>
      <c r="M260" s="109" t="s">
        <v>425</v>
      </c>
      <c r="N260" s="107">
        <v>854</v>
      </c>
      <c r="O260" s="110">
        <f t="shared" si="213"/>
        <v>1295537.6641180187</v>
      </c>
      <c r="P260" s="110">
        <f t="shared" si="214"/>
        <v>1494140.6964374471</v>
      </c>
      <c r="Q260" s="110">
        <f t="shared" si="215"/>
        <v>1731643.1212577736</v>
      </c>
      <c r="R260" s="110">
        <f t="shared" si="216"/>
        <v>2085032.6224292307</v>
      </c>
      <c r="S260" s="118" t="s">
        <v>223</v>
      </c>
      <c r="T260" s="118" t="s">
        <v>223</v>
      </c>
      <c r="U260" s="118" t="s">
        <v>223</v>
      </c>
      <c r="V260" s="118" t="s">
        <v>223</v>
      </c>
      <c r="W260" s="118" t="s">
        <v>223</v>
      </c>
      <c r="X260" s="118" t="s">
        <v>223</v>
      </c>
      <c r="Y260" s="109" t="s">
        <v>425</v>
      </c>
      <c r="Z260" s="107">
        <v>854</v>
      </c>
      <c r="AA260" s="110">
        <f t="shared" si="217"/>
        <v>311427.32310529292</v>
      </c>
      <c r="AB260" s="110">
        <f t="shared" si="218"/>
        <v>363537.88234487764</v>
      </c>
      <c r="AC260" s="110">
        <f t="shared" si="219"/>
        <v>422351.98079457897</v>
      </c>
      <c r="AD260" s="110">
        <f t="shared" si="220"/>
        <v>507307.20740370575</v>
      </c>
      <c r="AE260" s="118" t="s">
        <v>223</v>
      </c>
      <c r="AF260" s="118" t="s">
        <v>223</v>
      </c>
      <c r="AG260" s="118" t="s">
        <v>223</v>
      </c>
      <c r="AH260" s="118" t="s">
        <v>223</v>
      </c>
      <c r="AI260" s="118" t="s">
        <v>223</v>
      </c>
      <c r="AJ260" s="118" t="s">
        <v>223</v>
      </c>
    </row>
    <row r="261" spans="1:36" s="6" customFormat="1" ht="11.1" customHeight="1">
      <c r="A261" s="106" t="s">
        <v>426</v>
      </c>
      <c r="B261" s="107">
        <v>855</v>
      </c>
      <c r="C261" s="108">
        <v>5831075928461</v>
      </c>
      <c r="D261" s="108">
        <v>7054084064378</v>
      </c>
      <c r="E261" s="108">
        <v>8361973049275</v>
      </c>
      <c r="F261" s="108">
        <v>10456774981056</v>
      </c>
      <c r="G261" s="116" t="s">
        <v>223</v>
      </c>
      <c r="H261" s="116" t="s">
        <v>223</v>
      </c>
      <c r="I261" s="132" t="s">
        <v>223</v>
      </c>
      <c r="J261" s="132" t="s">
        <v>223</v>
      </c>
      <c r="K261" s="132" t="s">
        <v>223</v>
      </c>
      <c r="L261" s="132" t="s">
        <v>223</v>
      </c>
      <c r="M261" s="109" t="s">
        <v>426</v>
      </c>
      <c r="N261" s="107">
        <v>855</v>
      </c>
      <c r="O261" s="110">
        <f t="shared" si="213"/>
        <v>1130055.4455348856</v>
      </c>
      <c r="P261" s="110">
        <f t="shared" si="214"/>
        <v>1334133.9928860904</v>
      </c>
      <c r="Q261" s="110">
        <f t="shared" si="215"/>
        <v>1543065.0791501564</v>
      </c>
      <c r="R261" s="110">
        <f t="shared" si="216"/>
        <v>1878231.6726673061</v>
      </c>
      <c r="S261" s="118" t="s">
        <v>223</v>
      </c>
      <c r="T261" s="118" t="s">
        <v>223</v>
      </c>
      <c r="U261" s="118" t="s">
        <v>223</v>
      </c>
      <c r="V261" s="118" t="s">
        <v>223</v>
      </c>
      <c r="W261" s="118" t="s">
        <v>223</v>
      </c>
      <c r="X261" s="118" t="s">
        <v>223</v>
      </c>
      <c r="Y261" s="109" t="s">
        <v>426</v>
      </c>
      <c r="Z261" s="107">
        <v>855</v>
      </c>
      <c r="AA261" s="110">
        <f t="shared" si="217"/>
        <v>271647.94363819365</v>
      </c>
      <c r="AB261" s="110">
        <f t="shared" si="218"/>
        <v>324606.81092118984</v>
      </c>
      <c r="AC261" s="110">
        <f t="shared" si="219"/>
        <v>376357.33637808694</v>
      </c>
      <c r="AD261" s="110">
        <f t="shared" si="220"/>
        <v>456990.67461491632</v>
      </c>
      <c r="AE261" s="118" t="s">
        <v>223</v>
      </c>
      <c r="AF261" s="118" t="s">
        <v>223</v>
      </c>
      <c r="AG261" s="118" t="s">
        <v>223</v>
      </c>
      <c r="AH261" s="118" t="s">
        <v>223</v>
      </c>
      <c r="AI261" s="118" t="s">
        <v>223</v>
      </c>
      <c r="AJ261" s="118" t="s">
        <v>223</v>
      </c>
    </row>
    <row r="262" spans="1:36" s="6" customFormat="1" ht="11.1" customHeight="1">
      <c r="A262" s="106" t="s">
        <v>427</v>
      </c>
      <c r="B262" s="107">
        <v>856</v>
      </c>
      <c r="C262" s="108">
        <v>432049054702</v>
      </c>
      <c r="D262" s="108">
        <v>410304430704</v>
      </c>
      <c r="E262" s="108">
        <v>537169456205</v>
      </c>
      <c r="F262" s="108">
        <v>582939748665</v>
      </c>
      <c r="G262" s="116" t="s">
        <v>223</v>
      </c>
      <c r="H262" s="116" t="s">
        <v>223</v>
      </c>
      <c r="I262" s="132" t="s">
        <v>223</v>
      </c>
      <c r="J262" s="132" t="s">
        <v>223</v>
      </c>
      <c r="K262" s="132" t="s">
        <v>223</v>
      </c>
      <c r="L262" s="132" t="s">
        <v>223</v>
      </c>
      <c r="M262" s="109" t="s">
        <v>427</v>
      </c>
      <c r="N262" s="107">
        <v>856</v>
      </c>
      <c r="O262" s="110">
        <f t="shared" si="213"/>
        <v>83730.582999466467</v>
      </c>
      <c r="P262" s="110">
        <f t="shared" si="214"/>
        <v>77600.590443523339</v>
      </c>
      <c r="Q262" s="110">
        <f t="shared" si="215"/>
        <v>99125.819297860682</v>
      </c>
      <c r="R262" s="110">
        <f t="shared" si="216"/>
        <v>104706.84328417591</v>
      </c>
      <c r="S262" s="118" t="s">
        <v>223</v>
      </c>
      <c r="T262" s="118" t="s">
        <v>223</v>
      </c>
      <c r="U262" s="118" t="s">
        <v>223</v>
      </c>
      <c r="V262" s="118" t="s">
        <v>223</v>
      </c>
      <c r="W262" s="118" t="s">
        <v>223</v>
      </c>
      <c r="X262" s="118" t="s">
        <v>223</v>
      </c>
      <c r="Y262" s="109" t="s">
        <v>427</v>
      </c>
      <c r="Z262" s="107">
        <v>856</v>
      </c>
      <c r="AA262" s="110">
        <f t="shared" si="217"/>
        <v>20127.543990256363</v>
      </c>
      <c r="AB262" s="110">
        <f t="shared" si="218"/>
        <v>18880.922249032443</v>
      </c>
      <c r="AC262" s="110">
        <f t="shared" si="219"/>
        <v>24177.029097039194</v>
      </c>
      <c r="AD262" s="110">
        <f t="shared" si="220"/>
        <v>25476.11758739073</v>
      </c>
      <c r="AE262" s="118" t="s">
        <v>223</v>
      </c>
      <c r="AF262" s="118" t="s">
        <v>223</v>
      </c>
      <c r="AG262" s="118" t="s">
        <v>223</v>
      </c>
      <c r="AH262" s="118" t="s">
        <v>223</v>
      </c>
      <c r="AI262" s="118" t="s">
        <v>223</v>
      </c>
      <c r="AJ262" s="118" t="s">
        <v>223</v>
      </c>
    </row>
    <row r="263" spans="1:36" s="6" customFormat="1" ht="11.1" customHeight="1">
      <c r="A263" s="106" t="s">
        <v>428</v>
      </c>
      <c r="B263" s="107">
        <v>857</v>
      </c>
      <c r="C263" s="108">
        <v>83695552475</v>
      </c>
      <c r="D263" s="108">
        <v>63903987945</v>
      </c>
      <c r="E263" s="108">
        <v>72613828998</v>
      </c>
      <c r="F263" s="108">
        <v>62893717013</v>
      </c>
      <c r="G263" s="116" t="s">
        <v>223</v>
      </c>
      <c r="H263" s="116" t="s">
        <v>223</v>
      </c>
      <c r="I263" s="132" t="s">
        <v>223</v>
      </c>
      <c r="J263" s="132" t="s">
        <v>223</v>
      </c>
      <c r="K263" s="132" t="s">
        <v>223</v>
      </c>
      <c r="L263" s="132" t="s">
        <v>223</v>
      </c>
      <c r="M263" s="109" t="s">
        <v>428</v>
      </c>
      <c r="N263" s="107">
        <v>857</v>
      </c>
      <c r="O263" s="110">
        <f t="shared" si="213"/>
        <v>16220.09659997469</v>
      </c>
      <c r="P263" s="110">
        <f t="shared" si="214"/>
        <v>12086.116612777425</v>
      </c>
      <c r="Q263" s="110">
        <f t="shared" si="215"/>
        <v>13399.692049941439</v>
      </c>
      <c r="R263" s="110">
        <f t="shared" si="216"/>
        <v>11296.883744710905</v>
      </c>
      <c r="S263" s="118" t="s">
        <v>223</v>
      </c>
      <c r="T263" s="118" t="s">
        <v>223</v>
      </c>
      <c r="U263" s="118" t="s">
        <v>223</v>
      </c>
      <c r="V263" s="118" t="s">
        <v>223</v>
      </c>
      <c r="W263" s="118" t="s">
        <v>223</v>
      </c>
      <c r="X263" s="118" t="s">
        <v>223</v>
      </c>
      <c r="Y263" s="109" t="s">
        <v>428</v>
      </c>
      <c r="Z263" s="107">
        <v>857</v>
      </c>
      <c r="AA263" s="110">
        <f t="shared" si="217"/>
        <v>3899.0616826862233</v>
      </c>
      <c r="AB263" s="110">
        <f t="shared" si="218"/>
        <v>2940.6609763448719</v>
      </c>
      <c r="AC263" s="110">
        <f t="shared" si="219"/>
        <v>3268.2175731564489</v>
      </c>
      <c r="AD263" s="110">
        <f t="shared" si="220"/>
        <v>2748.6335145282005</v>
      </c>
      <c r="AE263" s="118" t="s">
        <v>223</v>
      </c>
      <c r="AF263" s="118" t="s">
        <v>223</v>
      </c>
      <c r="AG263" s="118" t="s">
        <v>223</v>
      </c>
      <c r="AH263" s="118" t="s">
        <v>223</v>
      </c>
      <c r="AI263" s="118" t="s">
        <v>223</v>
      </c>
      <c r="AJ263" s="118" t="s">
        <v>223</v>
      </c>
    </row>
    <row r="264" spans="1:36" s="6" customFormat="1" ht="11.1" customHeight="1">
      <c r="A264" s="106" t="s">
        <v>429</v>
      </c>
      <c r="B264" s="107">
        <v>858</v>
      </c>
      <c r="C264" s="108">
        <v>100526962880</v>
      </c>
      <c r="D264" s="108">
        <v>106726915178</v>
      </c>
      <c r="E264" s="108">
        <v>154063908950</v>
      </c>
      <c r="F264" s="108">
        <v>149377361700</v>
      </c>
      <c r="G264" s="116" t="s">
        <v>223</v>
      </c>
      <c r="H264" s="116" t="s">
        <v>223</v>
      </c>
      <c r="I264" s="132" t="s">
        <v>223</v>
      </c>
      <c r="J264" s="132" t="s">
        <v>223</v>
      </c>
      <c r="K264" s="132" t="s">
        <v>223</v>
      </c>
      <c r="L264" s="132" t="s">
        <v>223</v>
      </c>
      <c r="M264" s="109" t="s">
        <v>429</v>
      </c>
      <c r="N264" s="107">
        <v>858</v>
      </c>
      <c r="O264" s="110">
        <f t="shared" si="213"/>
        <v>19482.003530626313</v>
      </c>
      <c r="P264" s="110">
        <f t="shared" si="214"/>
        <v>20185.186935023492</v>
      </c>
      <c r="Q264" s="110">
        <f t="shared" si="215"/>
        <v>28429.969393255335</v>
      </c>
      <c r="R264" s="110">
        <f t="shared" si="216"/>
        <v>26830.958152270261</v>
      </c>
      <c r="S264" s="118" t="s">
        <v>223</v>
      </c>
      <c r="T264" s="118" t="s">
        <v>223</v>
      </c>
      <c r="U264" s="118" t="s">
        <v>223</v>
      </c>
      <c r="V264" s="118" t="s">
        <v>223</v>
      </c>
      <c r="W264" s="118" t="s">
        <v>223</v>
      </c>
      <c r="X264" s="118" t="s">
        <v>223</v>
      </c>
      <c r="Y264" s="109" t="s">
        <v>429</v>
      </c>
      <c r="Z264" s="107">
        <v>858</v>
      </c>
      <c r="AA264" s="110">
        <f t="shared" si="217"/>
        <v>4683.1739256313249</v>
      </c>
      <c r="AB264" s="110">
        <f t="shared" si="218"/>
        <v>4911.2376970860078</v>
      </c>
      <c r="AC264" s="110">
        <f t="shared" si="219"/>
        <v>6934.1388764037411</v>
      </c>
      <c r="AD264" s="110">
        <f t="shared" si="220"/>
        <v>6528.2136623528613</v>
      </c>
      <c r="AE264" s="118" t="s">
        <v>223</v>
      </c>
      <c r="AF264" s="118" t="s">
        <v>223</v>
      </c>
      <c r="AG264" s="118" t="s">
        <v>223</v>
      </c>
      <c r="AH264" s="118" t="s">
        <v>223</v>
      </c>
      <c r="AI264" s="118" t="s">
        <v>223</v>
      </c>
      <c r="AJ264" s="118" t="s">
        <v>223</v>
      </c>
    </row>
    <row r="265" spans="1:36" s="6" customFormat="1" ht="11.1" customHeight="1">
      <c r="A265" s="106" t="s">
        <v>430</v>
      </c>
      <c r="B265" s="107">
        <v>859</v>
      </c>
      <c r="C265" s="108">
        <v>237615188492</v>
      </c>
      <c r="D265" s="108">
        <v>265082190450</v>
      </c>
      <c r="E265" s="108">
        <v>258069850757</v>
      </c>
      <c r="F265" s="108">
        <v>356122647080</v>
      </c>
      <c r="G265" s="116" t="s">
        <v>223</v>
      </c>
      <c r="H265" s="116" t="s">
        <v>223</v>
      </c>
      <c r="I265" s="132" t="s">
        <v>223</v>
      </c>
      <c r="J265" s="132" t="s">
        <v>223</v>
      </c>
      <c r="K265" s="132" t="s">
        <v>223</v>
      </c>
      <c r="L265" s="132" t="s">
        <v>223</v>
      </c>
      <c r="M265" s="109" t="s">
        <v>430</v>
      </c>
      <c r="N265" s="107">
        <v>859</v>
      </c>
      <c r="O265" s="110">
        <f t="shared" si="213"/>
        <v>46049.535453065713</v>
      </c>
      <c r="P265" s="110">
        <f t="shared" si="214"/>
        <v>50134.809560032285</v>
      </c>
      <c r="Q265" s="110">
        <f t="shared" si="215"/>
        <v>47622.561366559967</v>
      </c>
      <c r="R265" s="110">
        <f t="shared" si="216"/>
        <v>63966.264580767405</v>
      </c>
      <c r="S265" s="118" t="s">
        <v>223</v>
      </c>
      <c r="T265" s="118" t="s">
        <v>223</v>
      </c>
      <c r="U265" s="118" t="s">
        <v>223</v>
      </c>
      <c r="V265" s="118" t="s">
        <v>223</v>
      </c>
      <c r="W265" s="118" t="s">
        <v>223</v>
      </c>
      <c r="X265" s="118" t="s">
        <v>223</v>
      </c>
      <c r="Y265" s="109" t="s">
        <v>430</v>
      </c>
      <c r="Z265" s="107">
        <v>859</v>
      </c>
      <c r="AA265" s="110">
        <f t="shared" si="217"/>
        <v>11069.599868525411</v>
      </c>
      <c r="AB265" s="110">
        <f t="shared" si="218"/>
        <v>12198.2505012244</v>
      </c>
      <c r="AC265" s="110">
        <f t="shared" si="219"/>
        <v>11615.258869892676</v>
      </c>
      <c r="AD265" s="110">
        <f t="shared" si="220"/>
        <v>15563.568024517615</v>
      </c>
      <c r="AE265" s="118" t="s">
        <v>223</v>
      </c>
      <c r="AF265" s="118" t="s">
        <v>223</v>
      </c>
      <c r="AG265" s="118" t="s">
        <v>223</v>
      </c>
      <c r="AH265" s="118" t="s">
        <v>223</v>
      </c>
      <c r="AI265" s="118" t="s">
        <v>223</v>
      </c>
      <c r="AJ265" s="118" t="s">
        <v>223</v>
      </c>
    </row>
    <row r="266" spans="1:36" s="160" customFormat="1" ht="11.1" customHeight="1">
      <c r="A266" s="106" t="s">
        <v>431</v>
      </c>
      <c r="B266" s="107">
        <v>860</v>
      </c>
      <c r="C266" s="136">
        <f>SUM(C267:C269)+SUM(C271:C275)</f>
        <v>179868785011</v>
      </c>
      <c r="D266" s="136">
        <f>SUM(D267:D269)+SUM(D271:D275)</f>
        <v>164168231666</v>
      </c>
      <c r="E266" s="136">
        <f>SUM(E267:E269)+SUM(E271:E275)</f>
        <v>239261884620</v>
      </c>
      <c r="F266" s="136">
        <f>SUM(F267:F269)+SUM(F271:F275)</f>
        <v>294785190050</v>
      </c>
      <c r="G266" s="116" t="s">
        <v>223</v>
      </c>
      <c r="H266" s="116" t="s">
        <v>223</v>
      </c>
      <c r="I266" s="132" t="s">
        <v>223</v>
      </c>
      <c r="J266" s="132" t="s">
        <v>223</v>
      </c>
      <c r="K266" s="132" t="s">
        <v>223</v>
      </c>
      <c r="L266" s="132" t="s">
        <v>223</v>
      </c>
      <c r="M266" s="109" t="s">
        <v>431</v>
      </c>
      <c r="N266" s="107">
        <v>860</v>
      </c>
      <c r="O266" s="110">
        <f t="shared" si="213"/>
        <v>34858.352468250429</v>
      </c>
      <c r="P266" s="110">
        <f t="shared" si="214"/>
        <v>31049.023008336062</v>
      </c>
      <c r="Q266" s="110">
        <f t="shared" si="215"/>
        <v>44151.859465845322</v>
      </c>
      <c r="R266" s="110">
        <f t="shared" si="216"/>
        <v>52948.914133490056</v>
      </c>
      <c r="S266" s="118" t="s">
        <v>223</v>
      </c>
      <c r="T266" s="118" t="s">
        <v>223</v>
      </c>
      <c r="U266" s="118" t="s">
        <v>223</v>
      </c>
      <c r="V266" s="118" t="s">
        <v>223</v>
      </c>
      <c r="W266" s="118" t="s">
        <v>223</v>
      </c>
      <c r="X266" s="118" t="s">
        <v>223</v>
      </c>
      <c r="Y266" s="109" t="s">
        <v>431</v>
      </c>
      <c r="Z266" s="107">
        <v>860</v>
      </c>
      <c r="AA266" s="110">
        <f t="shared" si="217"/>
        <v>8379.4116510217373</v>
      </c>
      <c r="AB266" s="110">
        <f t="shared" si="218"/>
        <v>7554.5068146803069</v>
      </c>
      <c r="AC266" s="110">
        <f t="shared" si="219"/>
        <v>10768.746211181788</v>
      </c>
      <c r="AD266" s="110">
        <f t="shared" si="220"/>
        <v>12882.947477734806</v>
      </c>
      <c r="AE266" s="118" t="s">
        <v>223</v>
      </c>
      <c r="AF266" s="118" t="s">
        <v>223</v>
      </c>
      <c r="AG266" s="118" t="s">
        <v>223</v>
      </c>
      <c r="AH266" s="118" t="s">
        <v>223</v>
      </c>
      <c r="AI266" s="118" t="s">
        <v>223</v>
      </c>
      <c r="AJ266" s="118" t="s">
        <v>223</v>
      </c>
    </row>
    <row r="267" spans="1:36" s="6" customFormat="1" ht="11.1" customHeight="1">
      <c r="A267" s="106" t="s">
        <v>422</v>
      </c>
      <c r="B267" s="107">
        <v>861</v>
      </c>
      <c r="C267" s="108">
        <v>68966869500</v>
      </c>
      <c r="D267" s="108">
        <v>68916704000</v>
      </c>
      <c r="E267" s="108">
        <v>103887487180</v>
      </c>
      <c r="F267" s="108">
        <v>125643401940</v>
      </c>
      <c r="G267" s="116" t="s">
        <v>223</v>
      </c>
      <c r="H267" s="116" t="s">
        <v>223</v>
      </c>
      <c r="I267" s="132" t="s">
        <v>223</v>
      </c>
      <c r="J267" s="132" t="s">
        <v>223</v>
      </c>
      <c r="K267" s="132" t="s">
        <v>223</v>
      </c>
      <c r="L267" s="132" t="s">
        <v>223</v>
      </c>
      <c r="M267" s="109" t="s">
        <v>422</v>
      </c>
      <c r="N267" s="107">
        <v>861</v>
      </c>
      <c r="O267" s="110">
        <f t="shared" si="213"/>
        <v>13365.695695980865</v>
      </c>
      <c r="P267" s="110">
        <f t="shared" si="214"/>
        <v>13034.168099636343</v>
      </c>
      <c r="Q267" s="110">
        <f t="shared" si="215"/>
        <v>19170.733113283153</v>
      </c>
      <c r="R267" s="110">
        <f t="shared" si="216"/>
        <v>22567.896642406773</v>
      </c>
      <c r="S267" s="118" t="s">
        <v>223</v>
      </c>
      <c r="T267" s="118" t="s">
        <v>223</v>
      </c>
      <c r="U267" s="118" t="s">
        <v>223</v>
      </c>
      <c r="V267" s="118" t="s">
        <v>223</v>
      </c>
      <c r="W267" s="118" t="s">
        <v>223</v>
      </c>
      <c r="X267" s="118" t="s">
        <v>223</v>
      </c>
      <c r="Y267" s="109" t="s">
        <v>422</v>
      </c>
      <c r="Z267" s="107">
        <v>861</v>
      </c>
      <c r="AA267" s="110">
        <f t="shared" si="217"/>
        <v>3212.9076192261691</v>
      </c>
      <c r="AB267" s="110">
        <f t="shared" si="218"/>
        <v>3171.330437867723</v>
      </c>
      <c r="AC267" s="110">
        <f t="shared" si="219"/>
        <v>4675.7885642154033</v>
      </c>
      <c r="AD267" s="110">
        <f t="shared" si="220"/>
        <v>5490.972419077073</v>
      </c>
      <c r="AE267" s="118" t="s">
        <v>223</v>
      </c>
      <c r="AF267" s="118" t="s">
        <v>223</v>
      </c>
      <c r="AG267" s="118" t="s">
        <v>223</v>
      </c>
      <c r="AH267" s="118" t="s">
        <v>223</v>
      </c>
      <c r="AI267" s="118" t="s">
        <v>223</v>
      </c>
      <c r="AJ267" s="118" t="s">
        <v>223</v>
      </c>
    </row>
    <row r="268" spans="1:36" s="6" customFormat="1" ht="11.1" customHeight="1">
      <c r="A268" s="106" t="s">
        <v>423</v>
      </c>
      <c r="B268" s="107">
        <v>862</v>
      </c>
      <c r="C268" s="108">
        <v>75039886000</v>
      </c>
      <c r="D268" s="108">
        <v>77713842900</v>
      </c>
      <c r="E268" s="108">
        <v>113822789320</v>
      </c>
      <c r="F268" s="108">
        <v>139083487500</v>
      </c>
      <c r="G268" s="116" t="s">
        <v>223</v>
      </c>
      <c r="H268" s="116" t="s">
        <v>223</v>
      </c>
      <c r="I268" s="132" t="s">
        <v>223</v>
      </c>
      <c r="J268" s="132" t="s">
        <v>223</v>
      </c>
      <c r="K268" s="132" t="s">
        <v>223</v>
      </c>
      <c r="L268" s="132" t="s">
        <v>223</v>
      </c>
      <c r="M268" s="109" t="s">
        <v>423</v>
      </c>
      <c r="N268" s="107">
        <v>862</v>
      </c>
      <c r="O268" s="110">
        <f t="shared" si="213"/>
        <v>14542.638930959376</v>
      </c>
      <c r="P268" s="110">
        <f t="shared" si="214"/>
        <v>14697.964836323719</v>
      </c>
      <c r="Q268" s="110">
        <f t="shared" si="215"/>
        <v>21004.130290324883</v>
      </c>
      <c r="R268" s="110">
        <f t="shared" si="216"/>
        <v>24981.986495911609</v>
      </c>
      <c r="S268" s="118" t="s">
        <v>223</v>
      </c>
      <c r="T268" s="118" t="s">
        <v>223</v>
      </c>
      <c r="U268" s="118" t="s">
        <v>223</v>
      </c>
      <c r="V268" s="118" t="s">
        <v>223</v>
      </c>
      <c r="W268" s="118" t="s">
        <v>223</v>
      </c>
      <c r="X268" s="118" t="s">
        <v>223</v>
      </c>
      <c r="Y268" s="109" t="s">
        <v>423</v>
      </c>
      <c r="Z268" s="107">
        <v>862</v>
      </c>
      <c r="AA268" s="110">
        <f t="shared" si="217"/>
        <v>3495.8266660960039</v>
      </c>
      <c r="AB268" s="110">
        <f t="shared" si="218"/>
        <v>3576.1471621225592</v>
      </c>
      <c r="AC268" s="110">
        <f t="shared" si="219"/>
        <v>5122.9586073963137</v>
      </c>
      <c r="AD268" s="110">
        <f t="shared" si="220"/>
        <v>6078.3422131171792</v>
      </c>
      <c r="AE268" s="118" t="s">
        <v>223</v>
      </c>
      <c r="AF268" s="118" t="s">
        <v>223</v>
      </c>
      <c r="AG268" s="118" t="s">
        <v>223</v>
      </c>
      <c r="AH268" s="118" t="s">
        <v>223</v>
      </c>
      <c r="AI268" s="118" t="s">
        <v>223</v>
      </c>
      <c r="AJ268" s="118" t="s">
        <v>223</v>
      </c>
    </row>
    <row r="269" spans="1:36" s="6" customFormat="1" ht="11.1" customHeight="1">
      <c r="A269" s="106" t="s">
        <v>424</v>
      </c>
      <c r="B269" s="107">
        <v>863</v>
      </c>
      <c r="C269" s="108">
        <v>1373700000</v>
      </c>
      <c r="D269" s="108">
        <v>61920000</v>
      </c>
      <c r="E269" s="108">
        <v>125600000</v>
      </c>
      <c r="F269" s="108">
        <v>1251190000</v>
      </c>
      <c r="G269" s="116" t="s">
        <v>223</v>
      </c>
      <c r="H269" s="116" t="s">
        <v>223</v>
      </c>
      <c r="I269" s="132" t="s">
        <v>223</v>
      </c>
      <c r="J269" s="132" t="s">
        <v>223</v>
      </c>
      <c r="K269" s="132" t="s">
        <v>223</v>
      </c>
      <c r="L269" s="132" t="s">
        <v>223</v>
      </c>
      <c r="M269" s="109" t="s">
        <v>424</v>
      </c>
      <c r="N269" s="107">
        <v>863</v>
      </c>
      <c r="O269" s="110">
        <f t="shared" si="213"/>
        <v>266.22139457219981</v>
      </c>
      <c r="P269" s="110">
        <f t="shared" si="214"/>
        <v>11.710886358254776</v>
      </c>
      <c r="Q269" s="110">
        <f t="shared" si="215"/>
        <v>23.177421500786021</v>
      </c>
      <c r="R269" s="110">
        <f t="shared" si="216"/>
        <v>224.7370428054563</v>
      </c>
      <c r="S269" s="118" t="s">
        <v>223</v>
      </c>
      <c r="T269" s="118" t="s">
        <v>223</v>
      </c>
      <c r="U269" s="118" t="s">
        <v>223</v>
      </c>
      <c r="V269" s="118" t="s">
        <v>223</v>
      </c>
      <c r="W269" s="118" t="s">
        <v>223</v>
      </c>
      <c r="X269" s="118" t="s">
        <v>223</v>
      </c>
      <c r="Y269" s="109" t="s">
        <v>424</v>
      </c>
      <c r="Z269" s="107">
        <v>863</v>
      </c>
      <c r="AA269" s="110">
        <f t="shared" si="217"/>
        <v>63.995527541394182</v>
      </c>
      <c r="AB269" s="110">
        <f t="shared" si="218"/>
        <v>2.8493640774342519</v>
      </c>
      <c r="AC269" s="110">
        <f t="shared" si="219"/>
        <v>5.6530296343380542</v>
      </c>
      <c r="AD269" s="110">
        <f t="shared" si="220"/>
        <v>54.680545694758216</v>
      </c>
      <c r="AE269" s="118" t="s">
        <v>223</v>
      </c>
      <c r="AF269" s="118" t="s">
        <v>223</v>
      </c>
      <c r="AG269" s="118" t="s">
        <v>223</v>
      </c>
      <c r="AH269" s="118" t="s">
        <v>223</v>
      </c>
      <c r="AI269" s="118" t="s">
        <v>223</v>
      </c>
      <c r="AJ269" s="118" t="s">
        <v>223</v>
      </c>
    </row>
    <row r="270" spans="1:36" s="6" customFormat="1" ht="11.1" customHeight="1">
      <c r="A270" s="106" t="s">
        <v>425</v>
      </c>
      <c r="B270" s="107">
        <v>864</v>
      </c>
      <c r="C270" s="108">
        <v>34488329511</v>
      </c>
      <c r="D270" s="108">
        <v>17475764766</v>
      </c>
      <c r="E270" s="108">
        <v>21426008120</v>
      </c>
      <c r="F270" s="108">
        <v>28807110610</v>
      </c>
      <c r="G270" s="116" t="s">
        <v>223</v>
      </c>
      <c r="H270" s="116" t="s">
        <v>223</v>
      </c>
      <c r="I270" s="132" t="s">
        <v>223</v>
      </c>
      <c r="J270" s="132" t="s">
        <v>223</v>
      </c>
      <c r="K270" s="132" t="s">
        <v>223</v>
      </c>
      <c r="L270" s="132" t="s">
        <v>223</v>
      </c>
      <c r="M270" s="109" t="s">
        <v>425</v>
      </c>
      <c r="N270" s="107">
        <v>864</v>
      </c>
      <c r="O270" s="110">
        <f t="shared" si="213"/>
        <v>6683.7964467379888</v>
      </c>
      <c r="P270" s="110">
        <f t="shared" si="214"/>
        <v>3305.1791860177464</v>
      </c>
      <c r="Q270" s="110">
        <f t="shared" si="215"/>
        <v>3953.8186407364956</v>
      </c>
      <c r="R270" s="110">
        <f t="shared" si="216"/>
        <v>5174.2939523662153</v>
      </c>
      <c r="S270" s="118" t="s">
        <v>223</v>
      </c>
      <c r="T270" s="118" t="s">
        <v>223</v>
      </c>
      <c r="U270" s="118" t="s">
        <v>223</v>
      </c>
      <c r="V270" s="118" t="s">
        <v>223</v>
      </c>
      <c r="W270" s="118" t="s">
        <v>223</v>
      </c>
      <c r="X270" s="118" t="s">
        <v>223</v>
      </c>
      <c r="Y270" s="109" t="s">
        <v>425</v>
      </c>
      <c r="Z270" s="107">
        <v>864</v>
      </c>
      <c r="AA270" s="110">
        <f t="shared" si="217"/>
        <v>1606.6818381581704</v>
      </c>
      <c r="AB270" s="110">
        <f t="shared" si="218"/>
        <v>804.17985061259026</v>
      </c>
      <c r="AC270" s="110">
        <f t="shared" si="219"/>
        <v>964.34600993573076</v>
      </c>
      <c r="AD270" s="110">
        <f t="shared" si="220"/>
        <v>1258.9522998457944</v>
      </c>
      <c r="AE270" s="118" t="s">
        <v>223</v>
      </c>
      <c r="AF270" s="118" t="s">
        <v>223</v>
      </c>
      <c r="AG270" s="118" t="s">
        <v>223</v>
      </c>
      <c r="AH270" s="118" t="s">
        <v>223</v>
      </c>
      <c r="AI270" s="118" t="s">
        <v>223</v>
      </c>
      <c r="AJ270" s="118" t="s">
        <v>223</v>
      </c>
    </row>
    <row r="271" spans="1:36" s="6" customFormat="1" ht="11.1" customHeight="1">
      <c r="A271" s="106" t="s">
        <v>426</v>
      </c>
      <c r="B271" s="107">
        <v>865</v>
      </c>
      <c r="C271" s="108">
        <v>16024145000</v>
      </c>
      <c r="D271" s="108">
        <v>9712760000</v>
      </c>
      <c r="E271" s="108">
        <v>9153360000</v>
      </c>
      <c r="F271" s="108">
        <v>8565310000</v>
      </c>
      <c r="G271" s="116" t="s">
        <v>223</v>
      </c>
      <c r="H271" s="116" t="s">
        <v>223</v>
      </c>
      <c r="I271" s="132" t="s">
        <v>223</v>
      </c>
      <c r="J271" s="132" t="s">
        <v>223</v>
      </c>
      <c r="K271" s="132" t="s">
        <v>223</v>
      </c>
      <c r="L271" s="132" t="s">
        <v>223</v>
      </c>
      <c r="M271" s="109" t="s">
        <v>426</v>
      </c>
      <c r="N271" s="107">
        <v>865</v>
      </c>
      <c r="O271" s="110">
        <f t="shared" si="213"/>
        <v>3105.4598738641212</v>
      </c>
      <c r="P271" s="110">
        <f t="shared" si="214"/>
        <v>1836.9675159076655</v>
      </c>
      <c r="Q271" s="110">
        <f t="shared" si="215"/>
        <v>1689.1025706085568</v>
      </c>
      <c r="R271" s="110">
        <f t="shared" si="216"/>
        <v>1538.489310266229</v>
      </c>
      <c r="S271" s="118" t="s">
        <v>223</v>
      </c>
      <c r="T271" s="118" t="s">
        <v>223</v>
      </c>
      <c r="U271" s="118" t="s">
        <v>223</v>
      </c>
      <c r="V271" s="118" t="s">
        <v>223</v>
      </c>
      <c r="W271" s="118" t="s">
        <v>223</v>
      </c>
      <c r="X271" s="118" t="s">
        <v>223</v>
      </c>
      <c r="Y271" s="109" t="s">
        <v>426</v>
      </c>
      <c r="Z271" s="107">
        <v>865</v>
      </c>
      <c r="AA271" s="110">
        <f t="shared" si="217"/>
        <v>746.50477737118297</v>
      </c>
      <c r="AB271" s="110">
        <f t="shared" si="218"/>
        <v>446.9507337974855</v>
      </c>
      <c r="AC271" s="110">
        <f t="shared" si="219"/>
        <v>411.97623673379439</v>
      </c>
      <c r="AD271" s="110">
        <f t="shared" si="220"/>
        <v>374.32829933484891</v>
      </c>
      <c r="AE271" s="118" t="s">
        <v>223</v>
      </c>
      <c r="AF271" s="118" t="s">
        <v>223</v>
      </c>
      <c r="AG271" s="118" t="s">
        <v>223</v>
      </c>
      <c r="AH271" s="118" t="s">
        <v>223</v>
      </c>
      <c r="AI271" s="118" t="s">
        <v>223</v>
      </c>
      <c r="AJ271" s="118" t="s">
        <v>223</v>
      </c>
    </row>
    <row r="272" spans="1:36" s="6" customFormat="1" ht="11.1" customHeight="1">
      <c r="A272" s="106" t="s">
        <v>427</v>
      </c>
      <c r="B272" s="107">
        <v>866</v>
      </c>
      <c r="C272" s="108">
        <v>6876439000</v>
      </c>
      <c r="D272" s="108">
        <v>2815357500</v>
      </c>
      <c r="E272" s="108">
        <v>6417004000</v>
      </c>
      <c r="F272" s="108">
        <v>5542165000</v>
      </c>
      <c r="G272" s="116" t="s">
        <v>223</v>
      </c>
      <c r="H272" s="116" t="s">
        <v>223</v>
      </c>
      <c r="I272" s="132" t="s">
        <v>223</v>
      </c>
      <c r="J272" s="132" t="s">
        <v>223</v>
      </c>
      <c r="K272" s="132" t="s">
        <v>223</v>
      </c>
      <c r="L272" s="132" t="s">
        <v>223</v>
      </c>
      <c r="M272" s="109" t="s">
        <v>427</v>
      </c>
      <c r="N272" s="107">
        <v>866</v>
      </c>
      <c r="O272" s="110">
        <f t="shared" si="213"/>
        <v>1332.6455414360219</v>
      </c>
      <c r="P272" s="110">
        <f t="shared" si="214"/>
        <v>532.4665978740353</v>
      </c>
      <c r="Q272" s="110">
        <f t="shared" si="215"/>
        <v>1184.1529178362252</v>
      </c>
      <c r="R272" s="110">
        <f t="shared" si="216"/>
        <v>995.47612500092055</v>
      </c>
      <c r="S272" s="118" t="s">
        <v>223</v>
      </c>
      <c r="T272" s="118" t="s">
        <v>223</v>
      </c>
      <c r="U272" s="118" t="s">
        <v>223</v>
      </c>
      <c r="V272" s="118" t="s">
        <v>223</v>
      </c>
      <c r="W272" s="118" t="s">
        <v>223</v>
      </c>
      <c r="X272" s="118" t="s">
        <v>223</v>
      </c>
      <c r="Y272" s="109" t="s">
        <v>427</v>
      </c>
      <c r="Z272" s="107">
        <v>866</v>
      </c>
      <c r="AA272" s="110">
        <f t="shared" si="217"/>
        <v>320.34748592212065</v>
      </c>
      <c r="AB272" s="110">
        <f t="shared" si="218"/>
        <v>129.55391675767282</v>
      </c>
      <c r="AC272" s="110">
        <f t="shared" si="219"/>
        <v>288.81778483810376</v>
      </c>
      <c r="AD272" s="110">
        <f t="shared" si="220"/>
        <v>242.20830291993198</v>
      </c>
      <c r="AE272" s="118" t="s">
        <v>223</v>
      </c>
      <c r="AF272" s="118" t="s">
        <v>223</v>
      </c>
      <c r="AG272" s="118" t="s">
        <v>223</v>
      </c>
      <c r="AH272" s="118" t="s">
        <v>223</v>
      </c>
      <c r="AI272" s="118" t="s">
        <v>223</v>
      </c>
      <c r="AJ272" s="118" t="s">
        <v>223</v>
      </c>
    </row>
    <row r="273" spans="1:36" s="6" customFormat="1" ht="11.1" customHeight="1">
      <c r="A273" s="106" t="s">
        <v>428</v>
      </c>
      <c r="B273" s="107">
        <v>867</v>
      </c>
      <c r="C273" s="108">
        <v>1205541861</v>
      </c>
      <c r="D273" s="108">
        <v>817637986</v>
      </c>
      <c r="E273" s="108">
        <v>427903120</v>
      </c>
      <c r="F273" s="108">
        <v>1453322110</v>
      </c>
      <c r="G273" s="116" t="s">
        <v>223</v>
      </c>
      <c r="H273" s="116" t="s">
        <v>223</v>
      </c>
      <c r="I273" s="132" t="s">
        <v>223</v>
      </c>
      <c r="J273" s="132" t="s">
        <v>223</v>
      </c>
      <c r="K273" s="132" t="s">
        <v>223</v>
      </c>
      <c r="L273" s="132" t="s">
        <v>223</v>
      </c>
      <c r="M273" s="109" t="s">
        <v>428</v>
      </c>
      <c r="N273" s="107">
        <v>867</v>
      </c>
      <c r="O273" s="110">
        <f t="shared" si="213"/>
        <v>233.6325511032868</v>
      </c>
      <c r="P273" s="110">
        <f t="shared" si="214"/>
        <v>154.63930129583832</v>
      </c>
      <c r="Q273" s="110">
        <f t="shared" si="215"/>
        <v>78.962507752718324</v>
      </c>
      <c r="R273" s="110">
        <f t="shared" si="216"/>
        <v>261.0437369585643</v>
      </c>
      <c r="S273" s="118" t="s">
        <v>223</v>
      </c>
      <c r="T273" s="118" t="s">
        <v>223</v>
      </c>
      <c r="U273" s="118" t="s">
        <v>223</v>
      </c>
      <c r="V273" s="118" t="s">
        <v>223</v>
      </c>
      <c r="W273" s="118" t="s">
        <v>223</v>
      </c>
      <c r="X273" s="118" t="s">
        <v>223</v>
      </c>
      <c r="Y273" s="109" t="s">
        <v>428</v>
      </c>
      <c r="Z273" s="107">
        <v>867</v>
      </c>
      <c r="AA273" s="110">
        <f t="shared" si="217"/>
        <v>56.161670938290094</v>
      </c>
      <c r="AB273" s="110">
        <f t="shared" si="218"/>
        <v>37.625134135240465</v>
      </c>
      <c r="AC273" s="110">
        <f t="shared" si="219"/>
        <v>19.259148232370325</v>
      </c>
      <c r="AD273" s="110">
        <f t="shared" si="220"/>
        <v>63.514291230794228</v>
      </c>
      <c r="AE273" s="118" t="s">
        <v>223</v>
      </c>
      <c r="AF273" s="118" t="s">
        <v>223</v>
      </c>
      <c r="AG273" s="118" t="s">
        <v>223</v>
      </c>
      <c r="AH273" s="118" t="s">
        <v>223</v>
      </c>
      <c r="AI273" s="118" t="s">
        <v>223</v>
      </c>
      <c r="AJ273" s="118" t="s">
        <v>223</v>
      </c>
    </row>
    <row r="274" spans="1:36" s="6" customFormat="1" ht="11.1" customHeight="1">
      <c r="A274" s="106" t="s">
        <v>429</v>
      </c>
      <c r="B274" s="107">
        <v>868</v>
      </c>
      <c r="C274" s="108">
        <v>2552018400</v>
      </c>
      <c r="D274" s="108">
        <v>1653891000</v>
      </c>
      <c r="E274" s="108">
        <v>2342729000</v>
      </c>
      <c r="F274" s="108">
        <v>7221781000</v>
      </c>
      <c r="G274" s="116" t="s">
        <v>223</v>
      </c>
      <c r="H274" s="116" t="s">
        <v>223</v>
      </c>
      <c r="I274" s="132" t="s">
        <v>223</v>
      </c>
      <c r="J274" s="132" t="s">
        <v>223</v>
      </c>
      <c r="K274" s="132" t="s">
        <v>223</v>
      </c>
      <c r="L274" s="132" t="s">
        <v>223</v>
      </c>
      <c r="M274" s="109" t="s">
        <v>429</v>
      </c>
      <c r="N274" s="107">
        <v>868</v>
      </c>
      <c r="O274" s="110">
        <f t="shared" si="213"/>
        <v>494.57807193849754</v>
      </c>
      <c r="P274" s="110">
        <f t="shared" si="214"/>
        <v>312.79924983753796</v>
      </c>
      <c r="Q274" s="110">
        <f t="shared" si="215"/>
        <v>432.31224120314437</v>
      </c>
      <c r="R274" s="110">
        <f t="shared" si="216"/>
        <v>1297.1664621109753</v>
      </c>
      <c r="S274" s="118" t="s">
        <v>223</v>
      </c>
      <c r="T274" s="118" t="s">
        <v>223</v>
      </c>
      <c r="U274" s="118" t="s">
        <v>223</v>
      </c>
      <c r="V274" s="118" t="s">
        <v>223</v>
      </c>
      <c r="W274" s="118" t="s">
        <v>223</v>
      </c>
      <c r="X274" s="118" t="s">
        <v>223</v>
      </c>
      <c r="Y274" s="109" t="s">
        <v>429</v>
      </c>
      <c r="Z274" s="107">
        <v>868</v>
      </c>
      <c r="AA274" s="110">
        <f t="shared" si="217"/>
        <v>118.88895960060037</v>
      </c>
      <c r="AB274" s="110">
        <f t="shared" si="218"/>
        <v>76.106873439790249</v>
      </c>
      <c r="AC274" s="110">
        <f t="shared" si="219"/>
        <v>105.44201004954742</v>
      </c>
      <c r="AD274" s="110">
        <f t="shared" si="220"/>
        <v>315.61227788588207</v>
      </c>
      <c r="AE274" s="118" t="s">
        <v>223</v>
      </c>
      <c r="AF274" s="118" t="s">
        <v>223</v>
      </c>
      <c r="AG274" s="118" t="s">
        <v>223</v>
      </c>
      <c r="AH274" s="118" t="s">
        <v>223</v>
      </c>
      <c r="AI274" s="118" t="s">
        <v>223</v>
      </c>
      <c r="AJ274" s="118" t="s">
        <v>223</v>
      </c>
    </row>
    <row r="275" spans="1:36" s="6" customFormat="1" ht="11.1" customHeight="1">
      <c r="A275" s="106" t="s">
        <v>430</v>
      </c>
      <c r="B275" s="107">
        <v>869</v>
      </c>
      <c r="C275" s="108">
        <v>7830185250</v>
      </c>
      <c r="D275" s="108">
        <v>2476118280</v>
      </c>
      <c r="E275" s="108">
        <v>3085012000</v>
      </c>
      <c r="F275" s="108">
        <v>6024532500</v>
      </c>
      <c r="G275" s="116" t="s">
        <v>223</v>
      </c>
      <c r="H275" s="116" t="s">
        <v>223</v>
      </c>
      <c r="I275" s="132" t="s">
        <v>223</v>
      </c>
      <c r="J275" s="132" t="s">
        <v>223</v>
      </c>
      <c r="K275" s="132" t="s">
        <v>223</v>
      </c>
      <c r="L275" s="132" t="s">
        <v>223</v>
      </c>
      <c r="M275" s="109" t="s">
        <v>430</v>
      </c>
      <c r="N275" s="107">
        <v>869</v>
      </c>
      <c r="O275" s="110">
        <f t="shared" si="213"/>
        <v>1517.4804083960612</v>
      </c>
      <c r="P275" s="110">
        <f t="shared" si="214"/>
        <v>468.30652110266919</v>
      </c>
      <c r="Q275" s="110">
        <f t="shared" si="215"/>
        <v>569.28840333585094</v>
      </c>
      <c r="R275" s="110">
        <f t="shared" si="216"/>
        <v>1082.1183180295261</v>
      </c>
      <c r="S275" s="118" t="s">
        <v>223</v>
      </c>
      <c r="T275" s="118" t="s">
        <v>223</v>
      </c>
      <c r="U275" s="118" t="s">
        <v>223</v>
      </c>
      <c r="V275" s="118" t="s">
        <v>223</v>
      </c>
      <c r="W275" s="118" t="s">
        <v>223</v>
      </c>
      <c r="X275" s="118" t="s">
        <v>223</v>
      </c>
      <c r="Y275" s="109" t="s">
        <v>430</v>
      </c>
      <c r="Z275" s="107">
        <v>869</v>
      </c>
      <c r="AA275" s="110">
        <f t="shared" si="217"/>
        <v>364.77894432597623</v>
      </c>
      <c r="AB275" s="110">
        <f t="shared" si="218"/>
        <v>113.94319248240126</v>
      </c>
      <c r="AC275" s="110">
        <f t="shared" si="219"/>
        <v>138.85083008191486</v>
      </c>
      <c r="AD275" s="110">
        <f t="shared" si="220"/>
        <v>263.28912847433725</v>
      </c>
      <c r="AE275" s="118" t="s">
        <v>223</v>
      </c>
      <c r="AF275" s="118" t="s">
        <v>223</v>
      </c>
      <c r="AG275" s="118" t="s">
        <v>223</v>
      </c>
      <c r="AH275" s="118" t="s">
        <v>223</v>
      </c>
      <c r="AI275" s="118" t="s">
        <v>223</v>
      </c>
      <c r="AJ275" s="118" t="s">
        <v>223</v>
      </c>
    </row>
    <row r="276" spans="1:36" s="6" customFormat="1" ht="11.1" customHeight="1">
      <c r="A276" s="106" t="s">
        <v>432</v>
      </c>
      <c r="B276" s="107">
        <v>870</v>
      </c>
      <c r="C276" s="136">
        <f>SUM(C277:C279)+SUM(C281:C285)</f>
        <v>15969471000</v>
      </c>
      <c r="D276" s="136">
        <f>SUM(D277:D279)+SUM(D281:D285)</f>
        <v>35309977500</v>
      </c>
      <c r="E276" s="136">
        <f>SUM(E277:E279)+SUM(E281:E285)</f>
        <v>69621637700</v>
      </c>
      <c r="F276" s="136">
        <f>SUM(F277:F279)+SUM(F281:F285)</f>
        <v>51223008600</v>
      </c>
      <c r="G276" s="116" t="s">
        <v>223</v>
      </c>
      <c r="H276" s="116" t="s">
        <v>223</v>
      </c>
      <c r="I276" s="132" t="s">
        <v>223</v>
      </c>
      <c r="J276" s="132" t="s">
        <v>223</v>
      </c>
      <c r="K276" s="132" t="s">
        <v>223</v>
      </c>
      <c r="L276" s="132" t="s">
        <v>223</v>
      </c>
      <c r="M276" s="109" t="s">
        <v>432</v>
      </c>
      <c r="N276" s="107">
        <v>870</v>
      </c>
      <c r="O276" s="110">
        <f t="shared" si="213"/>
        <v>3094.8641189490445</v>
      </c>
      <c r="P276" s="110">
        <f t="shared" si="214"/>
        <v>6678.1513859016968</v>
      </c>
      <c r="Q276" s="110">
        <f t="shared" si="215"/>
        <v>12847.532185891039</v>
      </c>
      <c r="R276" s="110">
        <f t="shared" si="216"/>
        <v>9200.6070032228963</v>
      </c>
      <c r="S276" s="118" t="s">
        <v>223</v>
      </c>
      <c r="T276" s="118" t="s">
        <v>223</v>
      </c>
      <c r="U276" s="118" t="s">
        <v>223</v>
      </c>
      <c r="V276" s="118" t="s">
        <v>223</v>
      </c>
      <c r="W276" s="118" t="s">
        <v>223</v>
      </c>
      <c r="X276" s="118" t="s">
        <v>223</v>
      </c>
      <c r="Y276" s="109" t="s">
        <v>432</v>
      </c>
      <c r="Z276" s="107">
        <v>870</v>
      </c>
      <c r="AA276" s="110">
        <f t="shared" si="217"/>
        <v>743.95772090121261</v>
      </c>
      <c r="AB276" s="110">
        <f t="shared" si="218"/>
        <v>1624.8543518008994</v>
      </c>
      <c r="AC276" s="110">
        <f t="shared" si="219"/>
        <v>3133.5444355831805</v>
      </c>
      <c r="AD276" s="110">
        <f t="shared" si="220"/>
        <v>2238.5905117330644</v>
      </c>
      <c r="AE276" s="118" t="s">
        <v>223</v>
      </c>
      <c r="AF276" s="118" t="s">
        <v>223</v>
      </c>
      <c r="AG276" s="118" t="s">
        <v>223</v>
      </c>
      <c r="AH276" s="118" t="s">
        <v>223</v>
      </c>
      <c r="AI276" s="118" t="s">
        <v>223</v>
      </c>
      <c r="AJ276" s="118" t="s">
        <v>223</v>
      </c>
    </row>
    <row r="277" spans="1:36" s="6" customFormat="1" ht="11.1" customHeight="1">
      <c r="A277" s="106" t="s">
        <v>422</v>
      </c>
      <c r="B277" s="107">
        <v>871</v>
      </c>
      <c r="C277" s="108">
        <v>9000882000</v>
      </c>
      <c r="D277" s="108">
        <v>6095700000</v>
      </c>
      <c r="E277" s="108">
        <v>50501820000</v>
      </c>
      <c r="F277" s="108">
        <v>17699868000</v>
      </c>
      <c r="G277" s="116" t="s">
        <v>223</v>
      </c>
      <c r="H277" s="116" t="s">
        <v>223</v>
      </c>
      <c r="I277" s="132" t="s">
        <v>223</v>
      </c>
      <c r="J277" s="132" t="s">
        <v>223</v>
      </c>
      <c r="K277" s="132" t="s">
        <v>223</v>
      </c>
      <c r="L277" s="132" t="s">
        <v>223</v>
      </c>
      <c r="M277" s="109" t="s">
        <v>422</v>
      </c>
      <c r="N277" s="107">
        <v>871</v>
      </c>
      <c r="O277" s="110">
        <f t="shared" si="213"/>
        <v>1744.3600192325916</v>
      </c>
      <c r="P277" s="110">
        <f t="shared" si="214"/>
        <v>1152.8754840764475</v>
      </c>
      <c r="Q277" s="110">
        <f t="shared" si="215"/>
        <v>9319.2831902613489</v>
      </c>
      <c r="R277" s="110">
        <f t="shared" si="216"/>
        <v>3179.2261705791498</v>
      </c>
      <c r="S277" s="118" t="s">
        <v>223</v>
      </c>
      <c r="T277" s="118" t="s">
        <v>223</v>
      </c>
      <c r="U277" s="118" t="s">
        <v>223</v>
      </c>
      <c r="V277" s="118" t="s">
        <v>223</v>
      </c>
      <c r="W277" s="118" t="s">
        <v>223</v>
      </c>
      <c r="X277" s="118" t="s">
        <v>223</v>
      </c>
      <c r="Y277" s="109" t="s">
        <v>422</v>
      </c>
      <c r="Z277" s="107">
        <v>871</v>
      </c>
      <c r="AA277" s="110">
        <f t="shared" si="217"/>
        <v>419.31731231552681</v>
      </c>
      <c r="AB277" s="110">
        <f t="shared" si="218"/>
        <v>280.50498396020618</v>
      </c>
      <c r="AC277" s="110">
        <f t="shared" si="219"/>
        <v>2272.9959000637436</v>
      </c>
      <c r="AD277" s="110">
        <f t="shared" si="220"/>
        <v>773.53434807278575</v>
      </c>
      <c r="AE277" s="118" t="s">
        <v>223</v>
      </c>
      <c r="AF277" s="118" t="s">
        <v>223</v>
      </c>
      <c r="AG277" s="118" t="s">
        <v>223</v>
      </c>
      <c r="AH277" s="118" t="s">
        <v>223</v>
      </c>
      <c r="AI277" s="118" t="s">
        <v>223</v>
      </c>
      <c r="AJ277" s="118" t="s">
        <v>223</v>
      </c>
    </row>
    <row r="278" spans="1:36" s="6" customFormat="1" ht="11.1" customHeight="1">
      <c r="A278" s="106" t="s">
        <v>423</v>
      </c>
      <c r="B278" s="107">
        <v>872</v>
      </c>
      <c r="C278" s="108">
        <v>4027151000</v>
      </c>
      <c r="D278" s="108">
        <v>5531150000</v>
      </c>
      <c r="E278" s="108">
        <v>8652590200</v>
      </c>
      <c r="F278" s="108">
        <v>10784694000</v>
      </c>
      <c r="G278" s="116" t="s">
        <v>223</v>
      </c>
      <c r="H278" s="116" t="s">
        <v>223</v>
      </c>
      <c r="I278" s="132" t="s">
        <v>223</v>
      </c>
      <c r="J278" s="132" t="s">
        <v>223</v>
      </c>
      <c r="K278" s="132" t="s">
        <v>223</v>
      </c>
      <c r="L278" s="132" t="s">
        <v>223</v>
      </c>
      <c r="M278" s="109" t="s">
        <v>423</v>
      </c>
      <c r="N278" s="107">
        <v>872</v>
      </c>
      <c r="O278" s="110">
        <f t="shared" si="213"/>
        <v>780.45698141721562</v>
      </c>
      <c r="P278" s="110">
        <f t="shared" si="214"/>
        <v>1046.1025368291489</v>
      </c>
      <c r="Q278" s="110">
        <f t="shared" si="215"/>
        <v>1596.6937112975352</v>
      </c>
      <c r="R278" s="110">
        <f t="shared" si="216"/>
        <v>1937.1320399953227</v>
      </c>
      <c r="S278" s="118" t="s">
        <v>223</v>
      </c>
      <c r="T278" s="118" t="s">
        <v>223</v>
      </c>
      <c r="U278" s="118" t="s">
        <v>223</v>
      </c>
      <c r="V278" s="118" t="s">
        <v>223</v>
      </c>
      <c r="W278" s="118" t="s">
        <v>223</v>
      </c>
      <c r="X278" s="118" t="s">
        <v>223</v>
      </c>
      <c r="Y278" s="109" t="s">
        <v>423</v>
      </c>
      <c r="Z278" s="107">
        <v>872</v>
      </c>
      <c r="AA278" s="110">
        <f t="shared" si="217"/>
        <v>187.60985130221528</v>
      </c>
      <c r="AB278" s="110">
        <f t="shared" si="218"/>
        <v>254.52616467862501</v>
      </c>
      <c r="AC278" s="110">
        <f t="shared" si="219"/>
        <v>389.43749056037444</v>
      </c>
      <c r="AD278" s="110">
        <f t="shared" si="220"/>
        <v>471.32166423243859</v>
      </c>
      <c r="AE278" s="118" t="s">
        <v>223</v>
      </c>
      <c r="AF278" s="118" t="s">
        <v>223</v>
      </c>
      <c r="AG278" s="118" t="s">
        <v>223</v>
      </c>
      <c r="AH278" s="118" t="s">
        <v>223</v>
      </c>
      <c r="AI278" s="118" t="s">
        <v>223</v>
      </c>
      <c r="AJ278" s="118" t="s">
        <v>223</v>
      </c>
    </row>
    <row r="279" spans="1:36" s="6" customFormat="1" ht="11.1" customHeight="1">
      <c r="A279" s="106" t="s">
        <v>424</v>
      </c>
      <c r="B279" s="107">
        <v>873</v>
      </c>
      <c r="C279" s="108">
        <v>0</v>
      </c>
      <c r="D279" s="108">
        <v>0</v>
      </c>
      <c r="E279" s="108">
        <v>0</v>
      </c>
      <c r="F279" s="108">
        <v>0</v>
      </c>
      <c r="G279" s="116" t="s">
        <v>223</v>
      </c>
      <c r="H279" s="116" t="s">
        <v>223</v>
      </c>
      <c r="I279" s="132" t="s">
        <v>223</v>
      </c>
      <c r="J279" s="132" t="s">
        <v>223</v>
      </c>
      <c r="K279" s="132" t="s">
        <v>223</v>
      </c>
      <c r="L279" s="132" t="s">
        <v>223</v>
      </c>
      <c r="M279" s="109" t="s">
        <v>424</v>
      </c>
      <c r="N279" s="107">
        <v>873</v>
      </c>
      <c r="O279" s="110">
        <f t="shared" si="213"/>
        <v>0</v>
      </c>
      <c r="P279" s="110">
        <f t="shared" si="214"/>
        <v>0</v>
      </c>
      <c r="Q279" s="110">
        <f t="shared" si="215"/>
        <v>0</v>
      </c>
      <c r="R279" s="110">
        <f t="shared" si="216"/>
        <v>0</v>
      </c>
      <c r="S279" s="118" t="s">
        <v>223</v>
      </c>
      <c r="T279" s="118" t="s">
        <v>223</v>
      </c>
      <c r="U279" s="118" t="s">
        <v>223</v>
      </c>
      <c r="V279" s="118" t="s">
        <v>223</v>
      </c>
      <c r="W279" s="118" t="s">
        <v>223</v>
      </c>
      <c r="X279" s="118" t="s">
        <v>223</v>
      </c>
      <c r="Y279" s="109" t="s">
        <v>424</v>
      </c>
      <c r="Z279" s="107">
        <v>873</v>
      </c>
      <c r="AA279" s="110">
        <f t="shared" si="217"/>
        <v>0</v>
      </c>
      <c r="AB279" s="110">
        <f t="shared" si="218"/>
        <v>0</v>
      </c>
      <c r="AC279" s="110">
        <f t="shared" si="219"/>
        <v>0</v>
      </c>
      <c r="AD279" s="110">
        <f t="shared" si="220"/>
        <v>0</v>
      </c>
      <c r="AE279" s="118" t="s">
        <v>223</v>
      </c>
      <c r="AF279" s="118" t="s">
        <v>223</v>
      </c>
      <c r="AG279" s="118" t="s">
        <v>223</v>
      </c>
      <c r="AH279" s="118" t="s">
        <v>223</v>
      </c>
      <c r="AI279" s="118" t="s">
        <v>223</v>
      </c>
      <c r="AJ279" s="118" t="s">
        <v>223</v>
      </c>
    </row>
    <row r="280" spans="1:36" s="6" customFormat="1" ht="11.1" customHeight="1">
      <c r="A280" s="106" t="s">
        <v>425</v>
      </c>
      <c r="B280" s="107">
        <v>874</v>
      </c>
      <c r="C280" s="108">
        <v>2941438000</v>
      </c>
      <c r="D280" s="108">
        <v>23683127500</v>
      </c>
      <c r="E280" s="108">
        <v>10467227500</v>
      </c>
      <c r="F280" s="108">
        <v>22738446600</v>
      </c>
      <c r="G280" s="116" t="s">
        <v>223</v>
      </c>
      <c r="H280" s="116" t="s">
        <v>223</v>
      </c>
      <c r="I280" s="132" t="s">
        <v>223</v>
      </c>
      <c r="J280" s="132" t="s">
        <v>223</v>
      </c>
      <c r="K280" s="132" t="s">
        <v>223</v>
      </c>
      <c r="L280" s="132" t="s">
        <v>223</v>
      </c>
      <c r="M280" s="109" t="s">
        <v>425</v>
      </c>
      <c r="N280" s="107">
        <v>874</v>
      </c>
      <c r="O280" s="110">
        <f t="shared" si="213"/>
        <v>570.04711829923735</v>
      </c>
      <c r="P280" s="110">
        <f t="shared" si="214"/>
        <v>4479.1733649960997</v>
      </c>
      <c r="Q280" s="110">
        <f t="shared" si="215"/>
        <v>1931.5552843321552</v>
      </c>
      <c r="R280" s="110">
        <f t="shared" si="216"/>
        <v>4084.2487926484246</v>
      </c>
      <c r="S280" s="118" t="s">
        <v>223</v>
      </c>
      <c r="T280" s="118" t="s">
        <v>223</v>
      </c>
      <c r="U280" s="118" t="s">
        <v>223</v>
      </c>
      <c r="V280" s="118" t="s">
        <v>223</v>
      </c>
      <c r="W280" s="118" t="s">
        <v>223</v>
      </c>
      <c r="X280" s="118" t="s">
        <v>223</v>
      </c>
      <c r="Y280" s="109" t="s">
        <v>425</v>
      </c>
      <c r="Z280" s="107">
        <v>874</v>
      </c>
      <c r="AA280" s="110">
        <f t="shared" si="217"/>
        <v>137.0305572834705</v>
      </c>
      <c r="AB280" s="110">
        <f t="shared" si="218"/>
        <v>1089.823203162068</v>
      </c>
      <c r="AC280" s="110">
        <f t="shared" si="219"/>
        <v>471.11104495906227</v>
      </c>
      <c r="AD280" s="110">
        <f t="shared" si="220"/>
        <v>993.73449942784043</v>
      </c>
      <c r="AE280" s="118" t="s">
        <v>223</v>
      </c>
      <c r="AF280" s="118" t="s">
        <v>223</v>
      </c>
      <c r="AG280" s="118" t="s">
        <v>223</v>
      </c>
      <c r="AH280" s="118" t="s">
        <v>223</v>
      </c>
      <c r="AI280" s="118" t="s">
        <v>223</v>
      </c>
      <c r="AJ280" s="118" t="s">
        <v>223</v>
      </c>
    </row>
    <row r="281" spans="1:36" s="6" customFormat="1" ht="11.1" customHeight="1">
      <c r="A281" s="106" t="s">
        <v>426</v>
      </c>
      <c r="B281" s="107">
        <v>875</v>
      </c>
      <c r="C281" s="108">
        <v>2167800000</v>
      </c>
      <c r="D281" s="108">
        <v>22846190000</v>
      </c>
      <c r="E281" s="108">
        <v>9537327500</v>
      </c>
      <c r="F281" s="108">
        <v>18988486000</v>
      </c>
      <c r="G281" s="116" t="s">
        <v>223</v>
      </c>
      <c r="H281" s="116" t="s">
        <v>223</v>
      </c>
      <c r="I281" s="132" t="s">
        <v>223</v>
      </c>
      <c r="J281" s="132" t="s">
        <v>223</v>
      </c>
      <c r="K281" s="132" t="s">
        <v>223</v>
      </c>
      <c r="L281" s="132" t="s">
        <v>223</v>
      </c>
      <c r="M281" s="109" t="s">
        <v>426</v>
      </c>
      <c r="N281" s="107">
        <v>875</v>
      </c>
      <c r="O281" s="110">
        <f t="shared" si="213"/>
        <v>420.11701183199739</v>
      </c>
      <c r="P281" s="110">
        <f t="shared" si="214"/>
        <v>4320.8839600952306</v>
      </c>
      <c r="Q281" s="110">
        <f t="shared" si="215"/>
        <v>1759.9574797654282</v>
      </c>
      <c r="R281" s="110">
        <f t="shared" si="216"/>
        <v>3410.6859797415323</v>
      </c>
      <c r="S281" s="118" t="s">
        <v>223</v>
      </c>
      <c r="T281" s="118" t="s">
        <v>223</v>
      </c>
      <c r="U281" s="118" t="s">
        <v>223</v>
      </c>
      <c r="V281" s="118" t="s">
        <v>223</v>
      </c>
      <c r="W281" s="118" t="s">
        <v>223</v>
      </c>
      <c r="X281" s="118" t="s">
        <v>223</v>
      </c>
      <c r="Y281" s="109" t="s">
        <v>426</v>
      </c>
      <c r="Z281" s="107">
        <v>875</v>
      </c>
      <c r="AA281" s="110">
        <f t="shared" si="217"/>
        <v>100.98966630576859</v>
      </c>
      <c r="AB281" s="110">
        <f t="shared" si="218"/>
        <v>1051.30996595991</v>
      </c>
      <c r="AC281" s="110">
        <f t="shared" si="219"/>
        <v>429.25792189400693</v>
      </c>
      <c r="AD281" s="110">
        <f t="shared" si="220"/>
        <v>829.85060334343848</v>
      </c>
      <c r="AE281" s="118" t="s">
        <v>223</v>
      </c>
      <c r="AF281" s="118" t="s">
        <v>223</v>
      </c>
      <c r="AG281" s="118" t="s">
        <v>223</v>
      </c>
      <c r="AH281" s="118" t="s">
        <v>223</v>
      </c>
      <c r="AI281" s="118" t="s">
        <v>223</v>
      </c>
      <c r="AJ281" s="118" t="s">
        <v>223</v>
      </c>
    </row>
    <row r="282" spans="1:36" s="6" customFormat="1" ht="11.1" customHeight="1">
      <c r="A282" s="106" t="s">
        <v>427</v>
      </c>
      <c r="B282" s="107">
        <v>876</v>
      </c>
      <c r="C282" s="108">
        <v>266000000</v>
      </c>
      <c r="D282" s="108">
        <v>473800000</v>
      </c>
      <c r="E282" s="108">
        <v>0</v>
      </c>
      <c r="F282" s="108">
        <v>2897160000</v>
      </c>
      <c r="G282" s="116" t="s">
        <v>223</v>
      </c>
      <c r="H282" s="116" t="s">
        <v>223</v>
      </c>
      <c r="I282" s="132" t="s">
        <v>223</v>
      </c>
      <c r="J282" s="132" t="s">
        <v>223</v>
      </c>
      <c r="K282" s="132" t="s">
        <v>223</v>
      </c>
      <c r="L282" s="132" t="s">
        <v>223</v>
      </c>
      <c r="M282" s="109" t="s">
        <v>427</v>
      </c>
      <c r="N282" s="107">
        <v>876</v>
      </c>
      <c r="O282" s="110">
        <f t="shared" si="213"/>
        <v>51.550477510522789</v>
      </c>
      <c r="P282" s="110">
        <f t="shared" si="214"/>
        <v>89.609463122433993</v>
      </c>
      <c r="Q282" s="110">
        <f t="shared" si="215"/>
        <v>0</v>
      </c>
      <c r="R282" s="110">
        <f t="shared" si="216"/>
        <v>520.38393124485958</v>
      </c>
      <c r="S282" s="118" t="s">
        <v>223</v>
      </c>
      <c r="T282" s="118" t="s">
        <v>223</v>
      </c>
      <c r="U282" s="118" t="s">
        <v>223</v>
      </c>
      <c r="V282" s="118" t="s">
        <v>223</v>
      </c>
      <c r="W282" s="118" t="s">
        <v>223</v>
      </c>
      <c r="X282" s="118" t="s">
        <v>223</v>
      </c>
      <c r="Y282" s="109" t="s">
        <v>427</v>
      </c>
      <c r="Z282" s="107">
        <v>876</v>
      </c>
      <c r="AA282" s="110">
        <f t="shared" si="217"/>
        <v>12.391941709260285</v>
      </c>
      <c r="AB282" s="110">
        <f t="shared" si="218"/>
        <v>21.802789080884182</v>
      </c>
      <c r="AC282" s="110">
        <f t="shared" si="219"/>
        <v>0</v>
      </c>
      <c r="AD282" s="110">
        <f t="shared" si="220"/>
        <v>126.61409519339648</v>
      </c>
      <c r="AE282" s="118" t="s">
        <v>223</v>
      </c>
      <c r="AF282" s="118" t="s">
        <v>223</v>
      </c>
      <c r="AG282" s="118" t="s">
        <v>223</v>
      </c>
      <c r="AH282" s="118" t="s">
        <v>223</v>
      </c>
      <c r="AI282" s="118" t="s">
        <v>223</v>
      </c>
      <c r="AJ282" s="118" t="s">
        <v>223</v>
      </c>
    </row>
    <row r="283" spans="1:36" s="6" customFormat="1" ht="11.1" customHeight="1">
      <c r="A283" s="106" t="s">
        <v>428</v>
      </c>
      <c r="B283" s="107">
        <v>877</v>
      </c>
      <c r="C283" s="108">
        <v>21128000</v>
      </c>
      <c r="D283" s="108">
        <v>29790000</v>
      </c>
      <c r="E283" s="108">
        <v>928350000</v>
      </c>
      <c r="F283" s="108">
        <v>497200600</v>
      </c>
      <c r="G283" s="116" t="s">
        <v>223</v>
      </c>
      <c r="H283" s="116" t="s">
        <v>223</v>
      </c>
      <c r="I283" s="132" t="s">
        <v>223</v>
      </c>
      <c r="J283" s="132" t="s">
        <v>223</v>
      </c>
      <c r="K283" s="132" t="s">
        <v>223</v>
      </c>
      <c r="L283" s="132" t="s">
        <v>223</v>
      </c>
      <c r="M283" s="109" t="s">
        <v>428</v>
      </c>
      <c r="N283" s="107">
        <v>877</v>
      </c>
      <c r="O283" s="110">
        <f t="shared" si="213"/>
        <v>4.0945807851215248</v>
      </c>
      <c r="P283" s="110">
        <f t="shared" si="214"/>
        <v>5.6341618961952484</v>
      </c>
      <c r="Q283" s="110">
        <f t="shared" si="215"/>
        <v>171.31177747018074</v>
      </c>
      <c r="R283" s="110">
        <f t="shared" si="216"/>
        <v>89.306494237564692</v>
      </c>
      <c r="S283" s="118" t="s">
        <v>223</v>
      </c>
      <c r="T283" s="118" t="s">
        <v>223</v>
      </c>
      <c r="U283" s="118" t="s">
        <v>223</v>
      </c>
      <c r="V283" s="118" t="s">
        <v>223</v>
      </c>
      <c r="W283" s="118" t="s">
        <v>223</v>
      </c>
      <c r="X283" s="118" t="s">
        <v>223</v>
      </c>
      <c r="Y283" s="109" t="s">
        <v>428</v>
      </c>
      <c r="Z283" s="107">
        <v>877</v>
      </c>
      <c r="AA283" s="110">
        <f t="shared" si="217"/>
        <v>0.98427422719267421</v>
      </c>
      <c r="AB283" s="110">
        <f t="shared" si="218"/>
        <v>1.3708423105097927</v>
      </c>
      <c r="AC283" s="110">
        <f t="shared" si="219"/>
        <v>41.783360358580673</v>
      </c>
      <c r="AD283" s="110">
        <f t="shared" si="220"/>
        <v>21.729074023738367</v>
      </c>
      <c r="AE283" s="118" t="s">
        <v>223</v>
      </c>
      <c r="AF283" s="118" t="s">
        <v>223</v>
      </c>
      <c r="AG283" s="118" t="s">
        <v>223</v>
      </c>
      <c r="AH283" s="118" t="s">
        <v>223</v>
      </c>
      <c r="AI283" s="118" t="s">
        <v>223</v>
      </c>
      <c r="AJ283" s="118" t="s">
        <v>223</v>
      </c>
    </row>
    <row r="284" spans="1:36" s="6" customFormat="1" ht="11.1" customHeight="1">
      <c r="A284" s="106" t="s">
        <v>429</v>
      </c>
      <c r="B284" s="107">
        <v>878</v>
      </c>
      <c r="C284" s="108">
        <v>372880000</v>
      </c>
      <c r="D284" s="108">
        <v>93900000</v>
      </c>
      <c r="E284" s="108">
        <v>0</v>
      </c>
      <c r="F284" s="108">
        <v>260800000</v>
      </c>
      <c r="G284" s="116" t="s">
        <v>223</v>
      </c>
      <c r="H284" s="116" t="s">
        <v>223</v>
      </c>
      <c r="I284" s="132" t="s">
        <v>223</v>
      </c>
      <c r="J284" s="132" t="s">
        <v>223</v>
      </c>
      <c r="K284" s="132" t="s">
        <v>223</v>
      </c>
      <c r="L284" s="132" t="s">
        <v>223</v>
      </c>
      <c r="M284" s="109" t="s">
        <v>429</v>
      </c>
      <c r="N284" s="107">
        <v>878</v>
      </c>
      <c r="O284" s="110">
        <f t="shared" si="213"/>
        <v>72.263691932796007</v>
      </c>
      <c r="P284" s="110">
        <f t="shared" si="214"/>
        <v>17.759241425066591</v>
      </c>
      <c r="Q284" s="110">
        <f t="shared" si="215"/>
        <v>0</v>
      </c>
      <c r="R284" s="110">
        <f t="shared" si="216"/>
        <v>46.84454060827133</v>
      </c>
      <c r="S284" s="118" t="s">
        <v>223</v>
      </c>
      <c r="T284" s="118" t="s">
        <v>223</v>
      </c>
      <c r="U284" s="118" t="s">
        <v>223</v>
      </c>
      <c r="V284" s="118" t="s">
        <v>223</v>
      </c>
      <c r="W284" s="118" t="s">
        <v>223</v>
      </c>
      <c r="X284" s="118" t="s">
        <v>223</v>
      </c>
      <c r="Y284" s="109" t="s">
        <v>429</v>
      </c>
      <c r="Z284" s="107">
        <v>878</v>
      </c>
      <c r="AA284" s="110">
        <f t="shared" si="217"/>
        <v>17.3710797915375</v>
      </c>
      <c r="AB284" s="110">
        <f t="shared" si="218"/>
        <v>4.3209833151013601</v>
      </c>
      <c r="AC284" s="110">
        <f t="shared" si="219"/>
        <v>0</v>
      </c>
      <c r="AD284" s="110">
        <f t="shared" si="220"/>
        <v>11.397698444834873</v>
      </c>
      <c r="AE284" s="118" t="s">
        <v>223</v>
      </c>
      <c r="AF284" s="118" t="s">
        <v>223</v>
      </c>
      <c r="AG284" s="118" t="s">
        <v>223</v>
      </c>
      <c r="AH284" s="118" t="s">
        <v>223</v>
      </c>
      <c r="AI284" s="118" t="s">
        <v>223</v>
      </c>
      <c r="AJ284" s="118" t="s">
        <v>223</v>
      </c>
    </row>
    <row r="285" spans="1:36" s="6" customFormat="1" ht="11.1" customHeight="1">
      <c r="A285" s="106" t="s">
        <v>430</v>
      </c>
      <c r="B285" s="107">
        <v>879</v>
      </c>
      <c r="C285" s="108">
        <v>113630000</v>
      </c>
      <c r="D285" s="108">
        <v>239447500</v>
      </c>
      <c r="E285" s="108">
        <v>1550000</v>
      </c>
      <c r="F285" s="108">
        <v>94800000</v>
      </c>
      <c r="G285" s="116" t="s">
        <v>223</v>
      </c>
      <c r="H285" s="116" t="s">
        <v>223</v>
      </c>
      <c r="I285" s="132" t="s">
        <v>223</v>
      </c>
      <c r="J285" s="132" t="s">
        <v>223</v>
      </c>
      <c r="K285" s="132" t="s">
        <v>223</v>
      </c>
      <c r="L285" s="132" t="s">
        <v>223</v>
      </c>
      <c r="M285" s="109" t="s">
        <v>430</v>
      </c>
      <c r="N285" s="107">
        <v>879</v>
      </c>
      <c r="O285" s="110">
        <f t="shared" si="213"/>
        <v>22.02135623879964</v>
      </c>
      <c r="P285" s="110">
        <f t="shared" si="214"/>
        <v>45.28653845717394</v>
      </c>
      <c r="Q285" s="110">
        <f t="shared" si="215"/>
        <v>0.2860270965463243</v>
      </c>
      <c r="R285" s="110">
        <f t="shared" si="216"/>
        <v>17.027846816196789</v>
      </c>
      <c r="S285" s="118" t="s">
        <v>223</v>
      </c>
      <c r="T285" s="118" t="s">
        <v>223</v>
      </c>
      <c r="U285" s="118" t="s">
        <v>223</v>
      </c>
      <c r="V285" s="118" t="s">
        <v>223</v>
      </c>
      <c r="W285" s="118" t="s">
        <v>223</v>
      </c>
      <c r="X285" s="118" t="s">
        <v>223</v>
      </c>
      <c r="Y285" s="109" t="s">
        <v>430</v>
      </c>
      <c r="Z285" s="107">
        <v>879</v>
      </c>
      <c r="AA285" s="110">
        <f t="shared" si="217"/>
        <v>5.2935952497114522</v>
      </c>
      <c r="AB285" s="110">
        <f t="shared" si="218"/>
        <v>11.018622495662758</v>
      </c>
      <c r="AC285" s="110">
        <f t="shared" si="219"/>
        <v>6.9762706474713249E-2</v>
      </c>
      <c r="AD285" s="110">
        <f t="shared" si="220"/>
        <v>4.143028422432308</v>
      </c>
      <c r="AE285" s="118" t="s">
        <v>223</v>
      </c>
      <c r="AF285" s="118" t="s">
        <v>223</v>
      </c>
      <c r="AG285" s="118" t="s">
        <v>223</v>
      </c>
      <c r="AH285" s="118" t="s">
        <v>223</v>
      </c>
      <c r="AI285" s="118" t="s">
        <v>223</v>
      </c>
      <c r="AJ285" s="118" t="s">
        <v>223</v>
      </c>
    </row>
    <row r="286" spans="1:36" s="6" customFormat="1" ht="11.1" customHeight="1">
      <c r="A286" s="106" t="s">
        <v>433</v>
      </c>
      <c r="B286" s="107">
        <v>880</v>
      </c>
      <c r="C286" s="136">
        <f>SUM(C287:C289)+SUM(C291:C295)</f>
        <v>1557530000</v>
      </c>
      <c r="D286" s="136">
        <f>SUM(D287:D289)+SUM(D291:D295)</f>
        <v>99515000</v>
      </c>
      <c r="E286" s="136">
        <f>SUM(E287:E289)+SUM(E291:E295)</f>
        <v>1407416000</v>
      </c>
      <c r="F286" s="136">
        <f>SUM(F287:F289)+SUM(F291:F295)</f>
        <v>22550000</v>
      </c>
      <c r="G286" s="116" t="s">
        <v>223</v>
      </c>
      <c r="H286" s="116" t="s">
        <v>223</v>
      </c>
      <c r="I286" s="132" t="s">
        <v>223</v>
      </c>
      <c r="J286" s="132" t="s">
        <v>223</v>
      </c>
      <c r="K286" s="132" t="s">
        <v>223</v>
      </c>
      <c r="L286" s="132" t="s">
        <v>223</v>
      </c>
      <c r="M286" s="109" t="s">
        <v>433</v>
      </c>
      <c r="N286" s="107">
        <v>880</v>
      </c>
      <c r="O286" s="110">
        <f t="shared" si="213"/>
        <v>301.84742570287426</v>
      </c>
      <c r="P286" s="110">
        <f t="shared" si="214"/>
        <v>18.821202453839213</v>
      </c>
      <c r="Q286" s="110">
        <f t="shared" si="215"/>
        <v>259.71555620183329</v>
      </c>
      <c r="R286" s="110">
        <f t="shared" si="216"/>
        <v>4.0504002711522951</v>
      </c>
      <c r="S286" s="118" t="s">
        <v>223</v>
      </c>
      <c r="T286" s="118" t="s">
        <v>223</v>
      </c>
      <c r="U286" s="118" t="s">
        <v>223</v>
      </c>
      <c r="V286" s="118" t="s">
        <v>223</v>
      </c>
      <c r="W286" s="118" t="s">
        <v>223</v>
      </c>
      <c r="X286" s="118" t="s">
        <v>223</v>
      </c>
      <c r="Y286" s="109" t="s">
        <v>433</v>
      </c>
      <c r="Z286" s="107">
        <v>880</v>
      </c>
      <c r="AA286" s="110">
        <f t="shared" si="217"/>
        <v>72.559477332421693</v>
      </c>
      <c r="AB286" s="110">
        <f t="shared" si="218"/>
        <v>4.579367993634845</v>
      </c>
      <c r="AC286" s="110">
        <f t="shared" si="219"/>
        <v>63.345257610203248</v>
      </c>
      <c r="AD286" s="110">
        <f t="shared" si="220"/>
        <v>0.98549884942878219</v>
      </c>
      <c r="AE286" s="118" t="s">
        <v>223</v>
      </c>
      <c r="AF286" s="118" t="s">
        <v>223</v>
      </c>
      <c r="AG286" s="118" t="s">
        <v>223</v>
      </c>
      <c r="AH286" s="118" t="s">
        <v>223</v>
      </c>
      <c r="AI286" s="118" t="s">
        <v>223</v>
      </c>
      <c r="AJ286" s="118" t="s">
        <v>223</v>
      </c>
    </row>
    <row r="287" spans="1:36" s="6" customFormat="1" ht="11.1" customHeight="1">
      <c r="A287" s="106" t="s">
        <v>422</v>
      </c>
      <c r="B287" s="107">
        <v>881</v>
      </c>
      <c r="C287" s="108">
        <v>116000000</v>
      </c>
      <c r="D287" s="108">
        <v>0</v>
      </c>
      <c r="E287" s="108">
        <v>775000000</v>
      </c>
      <c r="F287" s="108">
        <v>0</v>
      </c>
      <c r="G287" s="116" t="s">
        <v>223</v>
      </c>
      <c r="H287" s="116" t="s">
        <v>223</v>
      </c>
      <c r="I287" s="132" t="s">
        <v>223</v>
      </c>
      <c r="J287" s="132" t="s">
        <v>223</v>
      </c>
      <c r="K287" s="132" t="s">
        <v>223</v>
      </c>
      <c r="L287" s="132" t="s">
        <v>223</v>
      </c>
      <c r="M287" s="109" t="s">
        <v>422</v>
      </c>
      <c r="N287" s="107">
        <v>881</v>
      </c>
      <c r="O287" s="110">
        <f t="shared" si="213"/>
        <v>22.480659365491142</v>
      </c>
      <c r="P287" s="110">
        <f t="shared" si="214"/>
        <v>0</v>
      </c>
      <c r="Q287" s="110">
        <f t="shared" si="215"/>
        <v>143.01354827316214</v>
      </c>
      <c r="R287" s="110">
        <f t="shared" si="216"/>
        <v>0</v>
      </c>
      <c r="S287" s="118" t="s">
        <v>223</v>
      </c>
      <c r="T287" s="118" t="s">
        <v>223</v>
      </c>
      <c r="U287" s="118" t="s">
        <v>223</v>
      </c>
      <c r="V287" s="118" t="s">
        <v>223</v>
      </c>
      <c r="W287" s="118" t="s">
        <v>223</v>
      </c>
      <c r="X287" s="118" t="s">
        <v>223</v>
      </c>
      <c r="Y287" s="109" t="s">
        <v>422</v>
      </c>
      <c r="Z287" s="107">
        <v>881</v>
      </c>
      <c r="AA287" s="110">
        <f t="shared" si="217"/>
        <v>5.4040046551661396</v>
      </c>
      <c r="AB287" s="110">
        <f t="shared" si="218"/>
        <v>0</v>
      </c>
      <c r="AC287" s="110">
        <f t="shared" si="219"/>
        <v>34.88135323735662</v>
      </c>
      <c r="AD287" s="110">
        <f t="shared" si="220"/>
        <v>0</v>
      </c>
      <c r="AE287" s="118" t="s">
        <v>223</v>
      </c>
      <c r="AF287" s="118" t="s">
        <v>223</v>
      </c>
      <c r="AG287" s="118" t="s">
        <v>223</v>
      </c>
      <c r="AH287" s="118" t="s">
        <v>223</v>
      </c>
      <c r="AI287" s="118" t="s">
        <v>223</v>
      </c>
      <c r="AJ287" s="118" t="s">
        <v>223</v>
      </c>
    </row>
    <row r="288" spans="1:36" s="6" customFormat="1" ht="11.1" customHeight="1">
      <c r="A288" s="106" t="s">
        <v>423</v>
      </c>
      <c r="B288" s="107">
        <v>882</v>
      </c>
      <c r="C288" s="108">
        <v>476850000</v>
      </c>
      <c r="D288" s="108">
        <v>18538000</v>
      </c>
      <c r="E288" s="108">
        <v>632416000</v>
      </c>
      <c r="F288" s="108">
        <v>0</v>
      </c>
      <c r="G288" s="116" t="s">
        <v>223</v>
      </c>
      <c r="H288" s="116" t="s">
        <v>223</v>
      </c>
      <c r="I288" s="132" t="s">
        <v>223</v>
      </c>
      <c r="J288" s="132" t="s">
        <v>223</v>
      </c>
      <c r="K288" s="132" t="s">
        <v>223</v>
      </c>
      <c r="L288" s="132" t="s">
        <v>223</v>
      </c>
      <c r="M288" s="109" t="s">
        <v>423</v>
      </c>
      <c r="N288" s="107">
        <v>882</v>
      </c>
      <c r="O288" s="110">
        <f t="shared" si="213"/>
        <v>92.412951883055612</v>
      </c>
      <c r="P288" s="110">
        <f t="shared" si="214"/>
        <v>3.5060789940136794</v>
      </c>
      <c r="Q288" s="110">
        <f t="shared" si="215"/>
        <v>116.70200792867112</v>
      </c>
      <c r="R288" s="110">
        <f t="shared" si="216"/>
        <v>0</v>
      </c>
      <c r="S288" s="118" t="s">
        <v>223</v>
      </c>
      <c r="T288" s="118" t="s">
        <v>223</v>
      </c>
      <c r="U288" s="118" t="s">
        <v>223</v>
      </c>
      <c r="V288" s="118" t="s">
        <v>223</v>
      </c>
      <c r="W288" s="118" t="s">
        <v>223</v>
      </c>
      <c r="X288" s="118" t="s">
        <v>223</v>
      </c>
      <c r="Y288" s="109" t="s">
        <v>423</v>
      </c>
      <c r="Z288" s="107">
        <v>882</v>
      </c>
      <c r="AA288" s="110">
        <f t="shared" si="217"/>
        <v>22.214651894965289</v>
      </c>
      <c r="AB288" s="110">
        <f t="shared" si="218"/>
        <v>0.8530605824850801</v>
      </c>
      <c r="AC288" s="110">
        <f t="shared" si="219"/>
        <v>28.463904372846617</v>
      </c>
      <c r="AD288" s="110">
        <f t="shared" si="220"/>
        <v>0</v>
      </c>
      <c r="AE288" s="118" t="s">
        <v>223</v>
      </c>
      <c r="AF288" s="118" t="s">
        <v>223</v>
      </c>
      <c r="AG288" s="118" t="s">
        <v>223</v>
      </c>
      <c r="AH288" s="118" t="s">
        <v>223</v>
      </c>
      <c r="AI288" s="118" t="s">
        <v>223</v>
      </c>
      <c r="AJ288" s="118" t="s">
        <v>223</v>
      </c>
    </row>
    <row r="289" spans="1:36" s="6" customFormat="1" ht="11.1" customHeight="1">
      <c r="A289" s="106" t="s">
        <v>424</v>
      </c>
      <c r="B289" s="107">
        <v>883</v>
      </c>
      <c r="C289" s="108">
        <v>0</v>
      </c>
      <c r="D289" s="108">
        <v>0</v>
      </c>
      <c r="E289" s="108">
        <v>0</v>
      </c>
      <c r="F289" s="108">
        <v>0</v>
      </c>
      <c r="G289" s="116" t="s">
        <v>223</v>
      </c>
      <c r="H289" s="116" t="s">
        <v>223</v>
      </c>
      <c r="I289" s="132" t="s">
        <v>223</v>
      </c>
      <c r="J289" s="132" t="s">
        <v>223</v>
      </c>
      <c r="K289" s="132" t="s">
        <v>223</v>
      </c>
      <c r="L289" s="132" t="s">
        <v>223</v>
      </c>
      <c r="M289" s="109" t="s">
        <v>424</v>
      </c>
      <c r="N289" s="107">
        <v>883</v>
      </c>
      <c r="O289" s="110">
        <f t="shared" si="213"/>
        <v>0</v>
      </c>
      <c r="P289" s="110">
        <f t="shared" si="214"/>
        <v>0</v>
      </c>
      <c r="Q289" s="110">
        <f t="shared" si="215"/>
        <v>0</v>
      </c>
      <c r="R289" s="110">
        <f t="shared" si="216"/>
        <v>0</v>
      </c>
      <c r="S289" s="118" t="s">
        <v>223</v>
      </c>
      <c r="T289" s="118" t="s">
        <v>223</v>
      </c>
      <c r="U289" s="118" t="s">
        <v>223</v>
      </c>
      <c r="V289" s="118" t="s">
        <v>223</v>
      </c>
      <c r="W289" s="118" t="s">
        <v>223</v>
      </c>
      <c r="X289" s="118" t="s">
        <v>223</v>
      </c>
      <c r="Y289" s="109" t="s">
        <v>424</v>
      </c>
      <c r="Z289" s="107">
        <v>883</v>
      </c>
      <c r="AA289" s="110">
        <f t="shared" si="217"/>
        <v>0</v>
      </c>
      <c r="AB289" s="110">
        <f t="shared" si="218"/>
        <v>0</v>
      </c>
      <c r="AC289" s="110">
        <f t="shared" si="219"/>
        <v>0</v>
      </c>
      <c r="AD289" s="110">
        <f t="shared" si="220"/>
        <v>0</v>
      </c>
      <c r="AE289" s="118" t="s">
        <v>223</v>
      </c>
      <c r="AF289" s="118" t="s">
        <v>223</v>
      </c>
      <c r="AG289" s="118" t="s">
        <v>223</v>
      </c>
      <c r="AH289" s="118" t="s">
        <v>223</v>
      </c>
      <c r="AI289" s="118" t="s">
        <v>223</v>
      </c>
      <c r="AJ289" s="118" t="s">
        <v>223</v>
      </c>
    </row>
    <row r="290" spans="1:36" s="6" customFormat="1" ht="11.1" customHeight="1">
      <c r="A290" s="106" t="s">
        <v>425</v>
      </c>
      <c r="B290" s="107">
        <v>884</v>
      </c>
      <c r="C290" s="108">
        <v>964680000</v>
      </c>
      <c r="D290" s="108">
        <v>80977000</v>
      </c>
      <c r="E290" s="108">
        <v>0</v>
      </c>
      <c r="F290" s="108">
        <v>22550000</v>
      </c>
      <c r="G290" s="116" t="s">
        <v>223</v>
      </c>
      <c r="H290" s="116" t="s">
        <v>223</v>
      </c>
      <c r="I290" s="132" t="s">
        <v>223</v>
      </c>
      <c r="J290" s="132" t="s">
        <v>223</v>
      </c>
      <c r="K290" s="132" t="s">
        <v>223</v>
      </c>
      <c r="L290" s="132" t="s">
        <v>223</v>
      </c>
      <c r="M290" s="109" t="s">
        <v>425</v>
      </c>
      <c r="N290" s="107">
        <v>884</v>
      </c>
      <c r="O290" s="110">
        <f t="shared" si="213"/>
        <v>186.95381445432753</v>
      </c>
      <c r="P290" s="110">
        <f t="shared" si="214"/>
        <v>15.315123459825532</v>
      </c>
      <c r="Q290" s="110">
        <f t="shared" si="215"/>
        <v>0</v>
      </c>
      <c r="R290" s="110">
        <f t="shared" si="216"/>
        <v>4.0504002711522951</v>
      </c>
      <c r="S290" s="118" t="s">
        <v>223</v>
      </c>
      <c r="T290" s="118" t="s">
        <v>223</v>
      </c>
      <c r="U290" s="118" t="s">
        <v>223</v>
      </c>
      <c r="V290" s="118" t="s">
        <v>223</v>
      </c>
      <c r="W290" s="118" t="s">
        <v>223</v>
      </c>
      <c r="X290" s="118" t="s">
        <v>223</v>
      </c>
      <c r="Y290" s="109" t="s">
        <v>425</v>
      </c>
      <c r="Z290" s="107">
        <v>884</v>
      </c>
      <c r="AA290" s="110">
        <f t="shared" si="217"/>
        <v>44.940820782290267</v>
      </c>
      <c r="AB290" s="110">
        <f t="shared" si="218"/>
        <v>3.7263074111497643</v>
      </c>
      <c r="AC290" s="110">
        <f t="shared" si="219"/>
        <v>0</v>
      </c>
      <c r="AD290" s="110">
        <f t="shared" si="220"/>
        <v>0.98549884942878219</v>
      </c>
      <c r="AE290" s="118" t="s">
        <v>223</v>
      </c>
      <c r="AF290" s="118" t="s">
        <v>223</v>
      </c>
      <c r="AG290" s="118" t="s">
        <v>223</v>
      </c>
      <c r="AH290" s="118" t="s">
        <v>223</v>
      </c>
      <c r="AI290" s="118" t="s">
        <v>223</v>
      </c>
      <c r="AJ290" s="118" t="s">
        <v>223</v>
      </c>
    </row>
    <row r="291" spans="1:36" s="6" customFormat="1" ht="11.1" customHeight="1">
      <c r="A291" s="106" t="s">
        <v>426</v>
      </c>
      <c r="B291" s="107">
        <v>885</v>
      </c>
      <c r="C291" s="108">
        <v>963200000</v>
      </c>
      <c r="D291" s="108">
        <v>0</v>
      </c>
      <c r="E291" s="108">
        <v>0</v>
      </c>
      <c r="F291" s="108">
        <v>0</v>
      </c>
      <c r="G291" s="116" t="s">
        <v>223</v>
      </c>
      <c r="H291" s="116" t="s">
        <v>223</v>
      </c>
      <c r="I291" s="132" t="s">
        <v>223</v>
      </c>
      <c r="J291" s="132" t="s">
        <v>223</v>
      </c>
      <c r="K291" s="132" t="s">
        <v>223</v>
      </c>
      <c r="L291" s="132" t="s">
        <v>223</v>
      </c>
      <c r="M291" s="109" t="s">
        <v>426</v>
      </c>
      <c r="N291" s="107">
        <v>885</v>
      </c>
      <c r="O291" s="110">
        <f t="shared" si="213"/>
        <v>186.6669922486299</v>
      </c>
      <c r="P291" s="110">
        <f t="shared" si="214"/>
        <v>0</v>
      </c>
      <c r="Q291" s="110">
        <f t="shared" si="215"/>
        <v>0</v>
      </c>
      <c r="R291" s="110">
        <f t="shared" si="216"/>
        <v>0</v>
      </c>
      <c r="S291" s="118" t="s">
        <v>223</v>
      </c>
      <c r="T291" s="118" t="s">
        <v>223</v>
      </c>
      <c r="U291" s="118" t="s">
        <v>223</v>
      </c>
      <c r="V291" s="118" t="s">
        <v>223</v>
      </c>
      <c r="W291" s="118" t="s">
        <v>223</v>
      </c>
      <c r="X291" s="118" t="s">
        <v>223</v>
      </c>
      <c r="Y291" s="109" t="s">
        <v>426</v>
      </c>
      <c r="Z291" s="107">
        <v>885</v>
      </c>
      <c r="AA291" s="110">
        <f t="shared" si="217"/>
        <v>44.871873136689878</v>
      </c>
      <c r="AB291" s="110">
        <f t="shared" si="218"/>
        <v>0</v>
      </c>
      <c r="AC291" s="110">
        <f t="shared" si="219"/>
        <v>0</v>
      </c>
      <c r="AD291" s="110">
        <f t="shared" si="220"/>
        <v>0</v>
      </c>
      <c r="AE291" s="118" t="s">
        <v>223</v>
      </c>
      <c r="AF291" s="118" t="s">
        <v>223</v>
      </c>
      <c r="AG291" s="118" t="s">
        <v>223</v>
      </c>
      <c r="AH291" s="118" t="s">
        <v>223</v>
      </c>
      <c r="AI291" s="118" t="s">
        <v>223</v>
      </c>
      <c r="AJ291" s="118" t="s">
        <v>223</v>
      </c>
    </row>
    <row r="292" spans="1:36" s="6" customFormat="1" ht="11.1" customHeight="1">
      <c r="A292" s="106" t="s">
        <v>427</v>
      </c>
      <c r="B292" s="107">
        <v>886</v>
      </c>
      <c r="C292" s="108">
        <v>0</v>
      </c>
      <c r="D292" s="108">
        <v>0</v>
      </c>
      <c r="E292" s="108">
        <v>0</v>
      </c>
      <c r="F292" s="108">
        <v>0</v>
      </c>
      <c r="G292" s="116" t="s">
        <v>223</v>
      </c>
      <c r="H292" s="116" t="s">
        <v>223</v>
      </c>
      <c r="I292" s="132" t="s">
        <v>223</v>
      </c>
      <c r="J292" s="132" t="s">
        <v>223</v>
      </c>
      <c r="K292" s="132" t="s">
        <v>223</v>
      </c>
      <c r="L292" s="132" t="s">
        <v>223</v>
      </c>
      <c r="M292" s="109" t="s">
        <v>427</v>
      </c>
      <c r="N292" s="107">
        <v>886</v>
      </c>
      <c r="O292" s="110">
        <f t="shared" si="213"/>
        <v>0</v>
      </c>
      <c r="P292" s="110">
        <f t="shared" si="214"/>
        <v>0</v>
      </c>
      <c r="Q292" s="110">
        <f t="shared" si="215"/>
        <v>0</v>
      </c>
      <c r="R292" s="110">
        <f t="shared" si="216"/>
        <v>0</v>
      </c>
      <c r="S292" s="118" t="s">
        <v>223</v>
      </c>
      <c r="T292" s="118" t="s">
        <v>223</v>
      </c>
      <c r="U292" s="118" t="s">
        <v>223</v>
      </c>
      <c r="V292" s="118" t="s">
        <v>223</v>
      </c>
      <c r="W292" s="118" t="s">
        <v>223</v>
      </c>
      <c r="X292" s="118" t="s">
        <v>223</v>
      </c>
      <c r="Y292" s="109" t="s">
        <v>427</v>
      </c>
      <c r="Z292" s="107">
        <v>886</v>
      </c>
      <c r="AA292" s="110">
        <f t="shared" si="217"/>
        <v>0</v>
      </c>
      <c r="AB292" s="110">
        <f t="shared" si="218"/>
        <v>0</v>
      </c>
      <c r="AC292" s="110">
        <f t="shared" si="219"/>
        <v>0</v>
      </c>
      <c r="AD292" s="110">
        <f t="shared" si="220"/>
        <v>0</v>
      </c>
      <c r="AE292" s="118" t="s">
        <v>223</v>
      </c>
      <c r="AF292" s="118" t="s">
        <v>223</v>
      </c>
      <c r="AG292" s="118" t="s">
        <v>223</v>
      </c>
      <c r="AH292" s="118" t="s">
        <v>223</v>
      </c>
      <c r="AI292" s="118" t="s">
        <v>223</v>
      </c>
      <c r="AJ292" s="118" t="s">
        <v>223</v>
      </c>
    </row>
    <row r="293" spans="1:36" s="6" customFormat="1" ht="11.1" customHeight="1">
      <c r="A293" s="106" t="s">
        <v>428</v>
      </c>
      <c r="B293" s="107">
        <v>887</v>
      </c>
      <c r="C293" s="108">
        <v>0</v>
      </c>
      <c r="D293" s="108">
        <v>0</v>
      </c>
      <c r="E293" s="108">
        <v>0</v>
      </c>
      <c r="F293" s="108">
        <v>0</v>
      </c>
      <c r="G293" s="116" t="s">
        <v>223</v>
      </c>
      <c r="H293" s="116" t="s">
        <v>223</v>
      </c>
      <c r="I293" s="132" t="s">
        <v>223</v>
      </c>
      <c r="J293" s="132" t="s">
        <v>223</v>
      </c>
      <c r="K293" s="132" t="s">
        <v>223</v>
      </c>
      <c r="L293" s="132" t="s">
        <v>223</v>
      </c>
      <c r="M293" s="109" t="s">
        <v>428</v>
      </c>
      <c r="N293" s="107">
        <v>887</v>
      </c>
      <c r="O293" s="110">
        <f t="shared" si="213"/>
        <v>0</v>
      </c>
      <c r="P293" s="110">
        <f t="shared" si="214"/>
        <v>0</v>
      </c>
      <c r="Q293" s="110">
        <f t="shared" si="215"/>
        <v>0</v>
      </c>
      <c r="R293" s="110">
        <f t="shared" si="216"/>
        <v>0</v>
      </c>
      <c r="S293" s="118" t="s">
        <v>223</v>
      </c>
      <c r="T293" s="118" t="s">
        <v>223</v>
      </c>
      <c r="U293" s="118" t="s">
        <v>223</v>
      </c>
      <c r="V293" s="118" t="s">
        <v>223</v>
      </c>
      <c r="W293" s="118" t="s">
        <v>223</v>
      </c>
      <c r="X293" s="118" t="s">
        <v>223</v>
      </c>
      <c r="Y293" s="109" t="s">
        <v>428</v>
      </c>
      <c r="Z293" s="107">
        <v>887</v>
      </c>
      <c r="AA293" s="110">
        <f t="shared" si="217"/>
        <v>0</v>
      </c>
      <c r="AB293" s="110">
        <f t="shared" si="218"/>
        <v>0</v>
      </c>
      <c r="AC293" s="110">
        <f t="shared" si="219"/>
        <v>0</v>
      </c>
      <c r="AD293" s="110">
        <f t="shared" si="220"/>
        <v>0</v>
      </c>
      <c r="AE293" s="118" t="s">
        <v>223</v>
      </c>
      <c r="AF293" s="118" t="s">
        <v>223</v>
      </c>
      <c r="AG293" s="118" t="s">
        <v>223</v>
      </c>
      <c r="AH293" s="118" t="s">
        <v>223</v>
      </c>
      <c r="AI293" s="118" t="s">
        <v>223</v>
      </c>
      <c r="AJ293" s="118" t="s">
        <v>223</v>
      </c>
    </row>
    <row r="294" spans="1:36" s="6" customFormat="1" ht="11.1" customHeight="1">
      <c r="A294" s="106" t="s">
        <v>429</v>
      </c>
      <c r="B294" s="107">
        <v>888</v>
      </c>
      <c r="C294" s="108">
        <v>0</v>
      </c>
      <c r="D294" s="108">
        <v>79285000</v>
      </c>
      <c r="E294" s="108">
        <v>0</v>
      </c>
      <c r="F294" s="108">
        <v>0</v>
      </c>
      <c r="G294" s="116" t="s">
        <v>223</v>
      </c>
      <c r="H294" s="116" t="s">
        <v>223</v>
      </c>
      <c r="I294" s="132" t="s">
        <v>223</v>
      </c>
      <c r="J294" s="132" t="s">
        <v>223</v>
      </c>
      <c r="K294" s="132" t="s">
        <v>223</v>
      </c>
      <c r="L294" s="132" t="s">
        <v>223</v>
      </c>
      <c r="M294" s="109" t="s">
        <v>429</v>
      </c>
      <c r="N294" s="107">
        <v>888</v>
      </c>
      <c r="O294" s="110">
        <f t="shared" si="213"/>
        <v>0</v>
      </c>
      <c r="P294" s="110">
        <f t="shared" si="214"/>
        <v>14.995116681431361</v>
      </c>
      <c r="Q294" s="110">
        <f t="shared" si="215"/>
        <v>0</v>
      </c>
      <c r="R294" s="110">
        <f t="shared" si="216"/>
        <v>0</v>
      </c>
      <c r="S294" s="118" t="s">
        <v>223</v>
      </c>
      <c r="T294" s="118" t="s">
        <v>223</v>
      </c>
      <c r="U294" s="118" t="s">
        <v>223</v>
      </c>
      <c r="V294" s="118" t="s">
        <v>223</v>
      </c>
      <c r="W294" s="118" t="s">
        <v>223</v>
      </c>
      <c r="X294" s="118" t="s">
        <v>223</v>
      </c>
      <c r="Y294" s="109" t="s">
        <v>429</v>
      </c>
      <c r="Z294" s="107">
        <v>888</v>
      </c>
      <c r="AA294" s="110">
        <f t="shared" si="217"/>
        <v>0</v>
      </c>
      <c r="AB294" s="110">
        <f t="shared" si="218"/>
        <v>3.6484468811268513</v>
      </c>
      <c r="AC294" s="110">
        <f t="shared" si="219"/>
        <v>0</v>
      </c>
      <c r="AD294" s="110">
        <f t="shared" si="220"/>
        <v>0</v>
      </c>
      <c r="AE294" s="118" t="s">
        <v>223</v>
      </c>
      <c r="AF294" s="118" t="s">
        <v>223</v>
      </c>
      <c r="AG294" s="118" t="s">
        <v>223</v>
      </c>
      <c r="AH294" s="118" t="s">
        <v>223</v>
      </c>
      <c r="AI294" s="118" t="s">
        <v>223</v>
      </c>
      <c r="AJ294" s="118" t="s">
        <v>223</v>
      </c>
    </row>
    <row r="295" spans="1:36" s="6" customFormat="1" ht="11.1" customHeight="1">
      <c r="A295" s="106" t="s">
        <v>430</v>
      </c>
      <c r="B295" s="107">
        <v>889</v>
      </c>
      <c r="C295" s="108">
        <v>1480000</v>
      </c>
      <c r="D295" s="108">
        <v>1692000</v>
      </c>
      <c r="E295" s="108">
        <v>0</v>
      </c>
      <c r="F295" s="108">
        <v>22550000</v>
      </c>
      <c r="G295" s="116" t="s">
        <v>223</v>
      </c>
      <c r="H295" s="116" t="s">
        <v>223</v>
      </c>
      <c r="I295" s="132" t="s">
        <v>223</v>
      </c>
      <c r="J295" s="132" t="s">
        <v>223</v>
      </c>
      <c r="K295" s="132" t="s">
        <v>223</v>
      </c>
      <c r="L295" s="132" t="s">
        <v>223</v>
      </c>
      <c r="M295" s="109" t="s">
        <v>430</v>
      </c>
      <c r="N295" s="107">
        <v>889</v>
      </c>
      <c r="O295" s="110">
        <f t="shared" si="213"/>
        <v>0.2868222056976456</v>
      </c>
      <c r="P295" s="110">
        <f t="shared" si="214"/>
        <v>0.32000677839417119</v>
      </c>
      <c r="Q295" s="110">
        <f t="shared" si="215"/>
        <v>0</v>
      </c>
      <c r="R295" s="110">
        <f t="shared" si="216"/>
        <v>4.0504002711522951</v>
      </c>
      <c r="S295" s="118" t="s">
        <v>223</v>
      </c>
      <c r="T295" s="118" t="s">
        <v>223</v>
      </c>
      <c r="U295" s="118" t="s">
        <v>223</v>
      </c>
      <c r="V295" s="118" t="s">
        <v>223</v>
      </c>
      <c r="W295" s="118" t="s">
        <v>223</v>
      </c>
      <c r="X295" s="118" t="s">
        <v>223</v>
      </c>
      <c r="Y295" s="109" t="s">
        <v>430</v>
      </c>
      <c r="Z295" s="107">
        <v>889</v>
      </c>
      <c r="AA295" s="110">
        <f t="shared" si="217"/>
        <v>6.8947645600395582E-2</v>
      </c>
      <c r="AB295" s="110">
        <f t="shared" si="218"/>
        <v>7.7860530022912697E-2</v>
      </c>
      <c r="AC295" s="110">
        <f t="shared" si="219"/>
        <v>0</v>
      </c>
      <c r="AD295" s="110">
        <f t="shared" si="220"/>
        <v>0.98549884942878219</v>
      </c>
      <c r="AE295" s="118" t="s">
        <v>223</v>
      </c>
      <c r="AF295" s="118" t="s">
        <v>223</v>
      </c>
      <c r="AG295" s="118" t="s">
        <v>223</v>
      </c>
      <c r="AH295" s="118" t="s">
        <v>223</v>
      </c>
      <c r="AI295" s="118" t="s">
        <v>223</v>
      </c>
      <c r="AJ295" s="118" t="s">
        <v>223</v>
      </c>
    </row>
    <row r="296" spans="1:36" s="6" customFormat="1" ht="11.1" customHeight="1">
      <c r="A296" s="106" t="s">
        <v>434</v>
      </c>
      <c r="B296" s="107">
        <v>890</v>
      </c>
      <c r="C296" s="136">
        <f>SUM(C297:C299)+SUM(C301:C305)</f>
        <v>263992442837</v>
      </c>
      <c r="D296" s="136">
        <f>SUM(D297:D299)+SUM(D301:D305)</f>
        <v>291811173142</v>
      </c>
      <c r="E296" s="136">
        <f>SUM(E297:E299)+SUM(E301:E305)</f>
        <v>335645077737</v>
      </c>
      <c r="F296" s="136">
        <f>SUM(F297:F299)+SUM(F301:F305)</f>
        <v>358875217460</v>
      </c>
      <c r="G296" s="116" t="s">
        <v>223</v>
      </c>
      <c r="H296" s="116" t="s">
        <v>223</v>
      </c>
      <c r="I296" s="132" t="s">
        <v>223</v>
      </c>
      <c r="J296" s="132" t="s">
        <v>223</v>
      </c>
      <c r="K296" s="132" t="s">
        <v>223</v>
      </c>
      <c r="L296" s="132" t="s">
        <v>223</v>
      </c>
      <c r="M296" s="109" t="s">
        <v>434</v>
      </c>
      <c r="N296" s="107">
        <v>890</v>
      </c>
      <c r="O296" s="110">
        <f t="shared" si="213"/>
        <v>51161.41536622835</v>
      </c>
      <c r="P296" s="110">
        <f t="shared" si="214"/>
        <v>55190.043390422645</v>
      </c>
      <c r="Q296" s="110">
        <f t="shared" si="215"/>
        <v>61937.79810011576</v>
      </c>
      <c r="R296" s="110">
        <f t="shared" si="216"/>
        <v>64460.6775214999</v>
      </c>
      <c r="S296" s="118" t="s">
        <v>223</v>
      </c>
      <c r="T296" s="118" t="s">
        <v>223</v>
      </c>
      <c r="U296" s="118" t="s">
        <v>223</v>
      </c>
      <c r="V296" s="118" t="s">
        <v>223</v>
      </c>
      <c r="W296" s="118" t="s">
        <v>223</v>
      </c>
      <c r="X296" s="118" t="s">
        <v>223</v>
      </c>
      <c r="Y296" s="109" t="s">
        <v>434</v>
      </c>
      <c r="Z296" s="107">
        <v>890</v>
      </c>
      <c r="AA296" s="110">
        <f t="shared" si="217"/>
        <v>12298.417155343353</v>
      </c>
      <c r="AB296" s="110">
        <f t="shared" si="218"/>
        <v>13428.234401562686</v>
      </c>
      <c r="AC296" s="110">
        <f t="shared" si="219"/>
        <v>15106.78002441848</v>
      </c>
      <c r="AD296" s="110">
        <f t="shared" si="220"/>
        <v>15683.86314391725</v>
      </c>
      <c r="AE296" s="118" t="s">
        <v>223</v>
      </c>
      <c r="AF296" s="118" t="s">
        <v>223</v>
      </c>
      <c r="AG296" s="118" t="s">
        <v>223</v>
      </c>
      <c r="AH296" s="118" t="s">
        <v>223</v>
      </c>
      <c r="AI296" s="118" t="s">
        <v>223</v>
      </c>
      <c r="AJ296" s="118" t="s">
        <v>223</v>
      </c>
    </row>
    <row r="297" spans="1:36" s="6" customFormat="1" ht="11.1" customHeight="1">
      <c r="A297" s="106" t="s">
        <v>422</v>
      </c>
      <c r="B297" s="107">
        <v>891</v>
      </c>
      <c r="C297" s="108">
        <v>0</v>
      </c>
      <c r="D297" s="108">
        <v>0</v>
      </c>
      <c r="E297" s="108">
        <v>0</v>
      </c>
      <c r="F297" s="108">
        <v>0</v>
      </c>
      <c r="G297" s="116" t="s">
        <v>223</v>
      </c>
      <c r="H297" s="116" t="s">
        <v>223</v>
      </c>
      <c r="I297" s="132" t="s">
        <v>223</v>
      </c>
      <c r="J297" s="132" t="s">
        <v>223</v>
      </c>
      <c r="K297" s="132" t="s">
        <v>223</v>
      </c>
      <c r="L297" s="132" t="s">
        <v>223</v>
      </c>
      <c r="M297" s="109" t="s">
        <v>422</v>
      </c>
      <c r="N297" s="107">
        <v>891</v>
      </c>
      <c r="O297" s="110">
        <f t="shared" si="213"/>
        <v>0</v>
      </c>
      <c r="P297" s="110">
        <f t="shared" si="214"/>
        <v>0</v>
      </c>
      <c r="Q297" s="110">
        <f t="shared" si="215"/>
        <v>0</v>
      </c>
      <c r="R297" s="110">
        <f t="shared" si="216"/>
        <v>0</v>
      </c>
      <c r="S297" s="118" t="s">
        <v>223</v>
      </c>
      <c r="T297" s="118" t="s">
        <v>223</v>
      </c>
      <c r="U297" s="118" t="s">
        <v>223</v>
      </c>
      <c r="V297" s="118" t="s">
        <v>223</v>
      </c>
      <c r="W297" s="118" t="s">
        <v>223</v>
      </c>
      <c r="X297" s="118" t="s">
        <v>223</v>
      </c>
      <c r="Y297" s="109" t="s">
        <v>422</v>
      </c>
      <c r="Z297" s="107">
        <v>891</v>
      </c>
      <c r="AA297" s="110">
        <f t="shared" si="217"/>
        <v>0</v>
      </c>
      <c r="AB297" s="110">
        <f t="shared" si="218"/>
        <v>0</v>
      </c>
      <c r="AC297" s="110">
        <f t="shared" si="219"/>
        <v>0</v>
      </c>
      <c r="AD297" s="110">
        <f t="shared" si="220"/>
        <v>0</v>
      </c>
      <c r="AE297" s="118" t="s">
        <v>223</v>
      </c>
      <c r="AF297" s="118" t="s">
        <v>223</v>
      </c>
      <c r="AG297" s="118" t="s">
        <v>223</v>
      </c>
      <c r="AH297" s="118" t="s">
        <v>223</v>
      </c>
      <c r="AI297" s="118" t="s">
        <v>223</v>
      </c>
      <c r="AJ297" s="118" t="s">
        <v>223</v>
      </c>
    </row>
    <row r="298" spans="1:36" s="6" customFormat="1" ht="11.1" customHeight="1">
      <c r="A298" s="106" t="s">
        <v>423</v>
      </c>
      <c r="B298" s="107">
        <v>892</v>
      </c>
      <c r="C298" s="108">
        <v>188247357605</v>
      </c>
      <c r="D298" s="108">
        <v>218889611011</v>
      </c>
      <c r="E298" s="108">
        <v>244345414209</v>
      </c>
      <c r="F298" s="108">
        <v>256548010341</v>
      </c>
      <c r="G298" s="116" t="s">
        <v>223</v>
      </c>
      <c r="H298" s="116" t="s">
        <v>223</v>
      </c>
      <c r="I298" s="132" t="s">
        <v>223</v>
      </c>
      <c r="J298" s="132" t="s">
        <v>223</v>
      </c>
      <c r="K298" s="132" t="s">
        <v>223</v>
      </c>
      <c r="L298" s="132" t="s">
        <v>223</v>
      </c>
      <c r="M298" s="109" t="s">
        <v>423</v>
      </c>
      <c r="N298" s="107">
        <v>892</v>
      </c>
      <c r="O298" s="110">
        <f t="shared" si="213"/>
        <v>36482.109679067267</v>
      </c>
      <c r="P298" s="110">
        <f t="shared" si="214"/>
        <v>41398.439269257331</v>
      </c>
      <c r="Q298" s="110">
        <f t="shared" si="215"/>
        <v>45089.941535876933</v>
      </c>
      <c r="R298" s="110">
        <f t="shared" si="216"/>
        <v>46080.804019901028</v>
      </c>
      <c r="S298" s="118" t="s">
        <v>223</v>
      </c>
      <c r="T298" s="118" t="s">
        <v>223</v>
      </c>
      <c r="U298" s="118" t="s">
        <v>223</v>
      </c>
      <c r="V298" s="118" t="s">
        <v>223</v>
      </c>
      <c r="W298" s="118" t="s">
        <v>223</v>
      </c>
      <c r="X298" s="118" t="s">
        <v>223</v>
      </c>
      <c r="Y298" s="109" t="s">
        <v>423</v>
      </c>
      <c r="Z298" s="107">
        <v>892</v>
      </c>
      <c r="AA298" s="110">
        <f t="shared" si="217"/>
        <v>8769.737903621939</v>
      </c>
      <c r="AB298" s="110">
        <f t="shared" si="218"/>
        <v>10072.612960889861</v>
      </c>
      <c r="AC298" s="110">
        <f t="shared" si="219"/>
        <v>10997.546716067545</v>
      </c>
      <c r="AD298" s="110">
        <f t="shared" si="220"/>
        <v>11211.874457396843</v>
      </c>
      <c r="AE298" s="118" t="s">
        <v>223</v>
      </c>
      <c r="AF298" s="118" t="s">
        <v>223</v>
      </c>
      <c r="AG298" s="118" t="s">
        <v>223</v>
      </c>
      <c r="AH298" s="118" t="s">
        <v>223</v>
      </c>
      <c r="AI298" s="118" t="s">
        <v>223</v>
      </c>
      <c r="AJ298" s="118" t="s">
        <v>223</v>
      </c>
    </row>
    <row r="299" spans="1:36" s="6" customFormat="1" ht="11.1" customHeight="1">
      <c r="A299" s="106" t="s">
        <v>424</v>
      </c>
      <c r="B299" s="107">
        <v>893</v>
      </c>
      <c r="C299" s="108">
        <v>400148967</v>
      </c>
      <c r="D299" s="108">
        <v>257628000</v>
      </c>
      <c r="E299" s="108">
        <v>703993550</v>
      </c>
      <c r="F299" s="108">
        <v>645915609</v>
      </c>
      <c r="G299" s="116" t="s">
        <v>223</v>
      </c>
      <c r="H299" s="116" t="s">
        <v>223</v>
      </c>
      <c r="I299" s="132" t="s">
        <v>223</v>
      </c>
      <c r="J299" s="132" t="s">
        <v>223</v>
      </c>
      <c r="K299" s="132" t="s">
        <v>223</v>
      </c>
      <c r="L299" s="132" t="s">
        <v>223</v>
      </c>
      <c r="M299" s="109" t="s">
        <v>424</v>
      </c>
      <c r="N299" s="107">
        <v>893</v>
      </c>
      <c r="O299" s="110">
        <f t="shared" si="213"/>
        <v>77.548384677415129</v>
      </c>
      <c r="P299" s="110">
        <f t="shared" si="214"/>
        <v>48.725003725847245</v>
      </c>
      <c r="Q299" s="110">
        <f t="shared" si="215"/>
        <v>129.9104716734449</v>
      </c>
      <c r="R299" s="110">
        <f t="shared" si="216"/>
        <v>116.01848150044788</v>
      </c>
      <c r="S299" s="118" t="s">
        <v>223</v>
      </c>
      <c r="T299" s="118" t="s">
        <v>223</v>
      </c>
      <c r="U299" s="118" t="s">
        <v>223</v>
      </c>
      <c r="V299" s="118" t="s">
        <v>223</v>
      </c>
      <c r="W299" s="118" t="s">
        <v>223</v>
      </c>
      <c r="X299" s="118" t="s">
        <v>223</v>
      </c>
      <c r="Y299" s="109" t="s">
        <v>424</v>
      </c>
      <c r="Z299" s="107">
        <v>893</v>
      </c>
      <c r="AA299" s="110">
        <f t="shared" si="217"/>
        <v>18.641438624378637</v>
      </c>
      <c r="AB299" s="110">
        <f t="shared" si="218"/>
        <v>11.855232050084487</v>
      </c>
      <c r="AC299" s="110">
        <f t="shared" si="219"/>
        <v>31.685480895962176</v>
      </c>
      <c r="AD299" s="110">
        <f t="shared" si="220"/>
        <v>28.228340997675879</v>
      </c>
      <c r="AE299" s="118" t="s">
        <v>223</v>
      </c>
      <c r="AF299" s="118" t="s">
        <v>223</v>
      </c>
      <c r="AG299" s="118" t="s">
        <v>223</v>
      </c>
      <c r="AH299" s="118" t="s">
        <v>223</v>
      </c>
      <c r="AI299" s="118" t="s">
        <v>223</v>
      </c>
      <c r="AJ299" s="118" t="s">
        <v>223</v>
      </c>
    </row>
    <row r="300" spans="1:36" s="6" customFormat="1" ht="11.1" customHeight="1">
      <c r="A300" s="106" t="s">
        <v>425</v>
      </c>
      <c r="B300" s="107">
        <v>894</v>
      </c>
      <c r="C300" s="108">
        <v>75344936265</v>
      </c>
      <c r="D300" s="108">
        <v>72663934131</v>
      </c>
      <c r="E300" s="108">
        <v>90595669978</v>
      </c>
      <c r="F300" s="108">
        <v>101681291510</v>
      </c>
      <c r="G300" s="116" t="s">
        <v>223</v>
      </c>
      <c r="H300" s="116" t="s">
        <v>223</v>
      </c>
      <c r="I300" s="132" t="s">
        <v>223</v>
      </c>
      <c r="J300" s="132" t="s">
        <v>223</v>
      </c>
      <c r="K300" s="132" t="s">
        <v>223</v>
      </c>
      <c r="L300" s="132" t="s">
        <v>223</v>
      </c>
      <c r="M300" s="109" t="s">
        <v>425</v>
      </c>
      <c r="N300" s="107">
        <v>894</v>
      </c>
      <c r="O300" s="110">
        <f t="shared" si="213"/>
        <v>14601.757302483667</v>
      </c>
      <c r="P300" s="110">
        <f t="shared" si="214"/>
        <v>13742.879117439461</v>
      </c>
      <c r="Q300" s="110">
        <f t="shared" si="215"/>
        <v>16717.94609256538</v>
      </c>
      <c r="R300" s="110">
        <f t="shared" si="216"/>
        <v>18263.855020098428</v>
      </c>
      <c r="S300" s="118" t="s">
        <v>223</v>
      </c>
      <c r="T300" s="118" t="s">
        <v>223</v>
      </c>
      <c r="U300" s="118" t="s">
        <v>223</v>
      </c>
      <c r="V300" s="118" t="s">
        <v>223</v>
      </c>
      <c r="W300" s="118" t="s">
        <v>223</v>
      </c>
      <c r="X300" s="118" t="s">
        <v>223</v>
      </c>
      <c r="Y300" s="109" t="s">
        <v>425</v>
      </c>
      <c r="Z300" s="107">
        <v>894</v>
      </c>
      <c r="AA300" s="110">
        <f t="shared" si="217"/>
        <v>3510.0378130970353</v>
      </c>
      <c r="AB300" s="110">
        <f t="shared" si="218"/>
        <v>3343.7662086227397</v>
      </c>
      <c r="AC300" s="110">
        <f t="shared" si="219"/>
        <v>4077.547827454971</v>
      </c>
      <c r="AD300" s="110">
        <f t="shared" si="220"/>
        <v>4443.7603455227318</v>
      </c>
      <c r="AE300" s="118" t="s">
        <v>223</v>
      </c>
      <c r="AF300" s="118" t="s">
        <v>223</v>
      </c>
      <c r="AG300" s="118" t="s">
        <v>223</v>
      </c>
      <c r="AH300" s="118" t="s">
        <v>223</v>
      </c>
      <c r="AI300" s="118" t="s">
        <v>223</v>
      </c>
      <c r="AJ300" s="118" t="s">
        <v>223</v>
      </c>
    </row>
    <row r="301" spans="1:36" s="6" customFormat="1" ht="11.1" customHeight="1">
      <c r="A301" s="106" t="s">
        <v>426</v>
      </c>
      <c r="B301" s="107">
        <v>895</v>
      </c>
      <c r="C301" s="108">
        <v>0</v>
      </c>
      <c r="D301" s="108">
        <v>0</v>
      </c>
      <c r="E301" s="108">
        <v>0</v>
      </c>
      <c r="F301" s="108">
        <v>0</v>
      </c>
      <c r="G301" s="116" t="s">
        <v>223</v>
      </c>
      <c r="H301" s="116" t="s">
        <v>223</v>
      </c>
      <c r="I301" s="132" t="s">
        <v>223</v>
      </c>
      <c r="J301" s="132" t="s">
        <v>223</v>
      </c>
      <c r="K301" s="132" t="s">
        <v>223</v>
      </c>
      <c r="L301" s="132" t="s">
        <v>223</v>
      </c>
      <c r="M301" s="109" t="s">
        <v>426</v>
      </c>
      <c r="N301" s="107">
        <v>895</v>
      </c>
      <c r="O301" s="110">
        <f t="shared" si="213"/>
        <v>0</v>
      </c>
      <c r="P301" s="110">
        <f t="shared" si="214"/>
        <v>0</v>
      </c>
      <c r="Q301" s="110">
        <f t="shared" si="215"/>
        <v>0</v>
      </c>
      <c r="R301" s="110">
        <f t="shared" si="216"/>
        <v>0</v>
      </c>
      <c r="S301" s="118" t="s">
        <v>223</v>
      </c>
      <c r="T301" s="118" t="s">
        <v>223</v>
      </c>
      <c r="U301" s="118" t="s">
        <v>223</v>
      </c>
      <c r="V301" s="118" t="s">
        <v>223</v>
      </c>
      <c r="W301" s="118" t="s">
        <v>223</v>
      </c>
      <c r="X301" s="118" t="s">
        <v>223</v>
      </c>
      <c r="Y301" s="109" t="s">
        <v>426</v>
      </c>
      <c r="Z301" s="107">
        <v>895</v>
      </c>
      <c r="AA301" s="110">
        <f t="shared" si="217"/>
        <v>0</v>
      </c>
      <c r="AB301" s="110">
        <f t="shared" si="218"/>
        <v>0</v>
      </c>
      <c r="AC301" s="110">
        <f t="shared" si="219"/>
        <v>0</v>
      </c>
      <c r="AD301" s="110">
        <f t="shared" si="220"/>
        <v>0</v>
      </c>
      <c r="AE301" s="118" t="s">
        <v>223</v>
      </c>
      <c r="AF301" s="118" t="s">
        <v>223</v>
      </c>
      <c r="AG301" s="118" t="s">
        <v>223</v>
      </c>
      <c r="AH301" s="118" t="s">
        <v>223</v>
      </c>
      <c r="AI301" s="118" t="s">
        <v>223</v>
      </c>
      <c r="AJ301" s="118" t="s">
        <v>223</v>
      </c>
    </row>
    <row r="302" spans="1:36" s="6" customFormat="1" ht="11.1" customHeight="1">
      <c r="A302" s="106" t="s">
        <v>427</v>
      </c>
      <c r="B302" s="107">
        <v>896</v>
      </c>
      <c r="C302" s="108">
        <v>15471328196</v>
      </c>
      <c r="D302" s="108">
        <v>15164960661</v>
      </c>
      <c r="E302" s="108">
        <v>20553000909</v>
      </c>
      <c r="F302" s="108">
        <v>21619365845</v>
      </c>
      <c r="G302" s="116" t="s">
        <v>223</v>
      </c>
      <c r="H302" s="116" t="s">
        <v>223</v>
      </c>
      <c r="I302" s="132" t="s">
        <v>223</v>
      </c>
      <c r="J302" s="132" t="s">
        <v>223</v>
      </c>
      <c r="K302" s="132" t="s">
        <v>223</v>
      </c>
      <c r="L302" s="132" t="s">
        <v>223</v>
      </c>
      <c r="M302" s="109" t="s">
        <v>427</v>
      </c>
      <c r="N302" s="107">
        <v>896</v>
      </c>
      <c r="O302" s="110">
        <f t="shared" si="213"/>
        <v>2998.3246474654702</v>
      </c>
      <c r="P302" s="110">
        <f t="shared" si="214"/>
        <v>2868.1384193859049</v>
      </c>
      <c r="Q302" s="110">
        <f t="shared" si="215"/>
        <v>3792.7194679453123</v>
      </c>
      <c r="R302" s="110">
        <f t="shared" si="216"/>
        <v>3883.2410324048187</v>
      </c>
      <c r="S302" s="118" t="s">
        <v>223</v>
      </c>
      <c r="T302" s="118" t="s">
        <v>223</v>
      </c>
      <c r="U302" s="118" t="s">
        <v>223</v>
      </c>
      <c r="V302" s="118" t="s">
        <v>223</v>
      </c>
      <c r="W302" s="118" t="s">
        <v>223</v>
      </c>
      <c r="X302" s="118" t="s">
        <v>223</v>
      </c>
      <c r="Y302" s="109" t="s">
        <v>427</v>
      </c>
      <c r="Z302" s="107">
        <v>896</v>
      </c>
      <c r="AA302" s="110">
        <f t="shared" si="217"/>
        <v>720.75111717919958</v>
      </c>
      <c r="AB302" s="110">
        <f t="shared" si="218"/>
        <v>697.84389766080403</v>
      </c>
      <c r="AC302" s="110">
        <f t="shared" si="219"/>
        <v>925.05352876714937</v>
      </c>
      <c r="AD302" s="110">
        <f t="shared" si="220"/>
        <v>944.82750180165897</v>
      </c>
      <c r="AE302" s="118" t="s">
        <v>223</v>
      </c>
      <c r="AF302" s="118" t="s">
        <v>223</v>
      </c>
      <c r="AG302" s="118" t="s">
        <v>223</v>
      </c>
      <c r="AH302" s="118" t="s">
        <v>223</v>
      </c>
      <c r="AI302" s="118" t="s">
        <v>223</v>
      </c>
      <c r="AJ302" s="118" t="s">
        <v>223</v>
      </c>
    </row>
    <row r="303" spans="1:36" s="6" customFormat="1" ht="11.1" customHeight="1">
      <c r="A303" s="106" t="s">
        <v>428</v>
      </c>
      <c r="B303" s="107">
        <v>897</v>
      </c>
      <c r="C303" s="108">
        <v>10511342120</v>
      </c>
      <c r="D303" s="108">
        <v>5409304666</v>
      </c>
      <c r="E303" s="108">
        <v>6100752316</v>
      </c>
      <c r="F303" s="108">
        <v>5174605780</v>
      </c>
      <c r="G303" s="116" t="s">
        <v>223</v>
      </c>
      <c r="H303" s="116" t="s">
        <v>223</v>
      </c>
      <c r="I303" s="132" t="s">
        <v>223</v>
      </c>
      <c r="J303" s="132" t="s">
        <v>223</v>
      </c>
      <c r="K303" s="132" t="s">
        <v>223</v>
      </c>
      <c r="L303" s="132" t="s">
        <v>223</v>
      </c>
      <c r="M303" s="109" t="s">
        <v>428</v>
      </c>
      <c r="N303" s="107">
        <v>897</v>
      </c>
      <c r="O303" s="110">
        <f t="shared" si="213"/>
        <v>2037.0853592574097</v>
      </c>
      <c r="P303" s="110">
        <f t="shared" si="214"/>
        <v>1023.0580139002471</v>
      </c>
      <c r="Q303" s="110">
        <f t="shared" si="215"/>
        <v>1125.793852705641</v>
      </c>
      <c r="R303" s="110">
        <f t="shared" si="216"/>
        <v>929.45563877686175</v>
      </c>
      <c r="S303" s="118" t="s">
        <v>223</v>
      </c>
      <c r="T303" s="118" t="s">
        <v>223</v>
      </c>
      <c r="U303" s="118" t="s">
        <v>223</v>
      </c>
      <c r="V303" s="118" t="s">
        <v>223</v>
      </c>
      <c r="W303" s="118" t="s">
        <v>223</v>
      </c>
      <c r="X303" s="118" t="s">
        <v>223</v>
      </c>
      <c r="Y303" s="109" t="s">
        <v>428</v>
      </c>
      <c r="Z303" s="107">
        <v>897</v>
      </c>
      <c r="AA303" s="110">
        <f t="shared" si="217"/>
        <v>489.68398059072348</v>
      </c>
      <c r="AB303" s="110">
        <f t="shared" si="218"/>
        <v>248.91922479324745</v>
      </c>
      <c r="AC303" s="110">
        <f t="shared" si="219"/>
        <v>274.58386651357102</v>
      </c>
      <c r="AD303" s="110">
        <f t="shared" si="220"/>
        <v>226.14492427660869</v>
      </c>
      <c r="AE303" s="118" t="s">
        <v>223</v>
      </c>
      <c r="AF303" s="118" t="s">
        <v>223</v>
      </c>
      <c r="AG303" s="118" t="s">
        <v>223</v>
      </c>
      <c r="AH303" s="118" t="s">
        <v>223</v>
      </c>
      <c r="AI303" s="118" t="s">
        <v>223</v>
      </c>
      <c r="AJ303" s="118" t="s">
        <v>223</v>
      </c>
    </row>
    <row r="304" spans="1:36" s="6" customFormat="1" ht="11.1" customHeight="1">
      <c r="A304" s="106" t="s">
        <v>429</v>
      </c>
      <c r="B304" s="107">
        <v>898</v>
      </c>
      <c r="C304" s="108">
        <v>19227538605</v>
      </c>
      <c r="D304" s="108">
        <v>20081100723</v>
      </c>
      <c r="E304" s="108">
        <v>31171224804</v>
      </c>
      <c r="F304" s="108">
        <v>32552489426</v>
      </c>
      <c r="G304" s="116" t="s">
        <v>223</v>
      </c>
      <c r="H304" s="116" t="s">
        <v>223</v>
      </c>
      <c r="I304" s="132" t="s">
        <v>223</v>
      </c>
      <c r="J304" s="132" t="s">
        <v>223</v>
      </c>
      <c r="K304" s="132" t="s">
        <v>223</v>
      </c>
      <c r="L304" s="132" t="s">
        <v>223</v>
      </c>
      <c r="M304" s="109" t="s">
        <v>429</v>
      </c>
      <c r="N304" s="107">
        <v>898</v>
      </c>
      <c r="O304" s="110">
        <f t="shared" si="213"/>
        <v>3726.27367082617</v>
      </c>
      <c r="P304" s="110">
        <f t="shared" si="214"/>
        <v>3797.9245561324419</v>
      </c>
      <c r="Q304" s="110">
        <f t="shared" si="215"/>
        <v>5752.138662245733</v>
      </c>
      <c r="R304" s="110">
        <f t="shared" si="216"/>
        <v>5847.0337914746169</v>
      </c>
      <c r="S304" s="118" t="s">
        <v>223</v>
      </c>
      <c r="T304" s="118" t="s">
        <v>223</v>
      </c>
      <c r="U304" s="118" t="s">
        <v>223</v>
      </c>
      <c r="V304" s="118" t="s">
        <v>223</v>
      </c>
      <c r="W304" s="118" t="s">
        <v>223</v>
      </c>
      <c r="X304" s="118" t="s">
        <v>223</v>
      </c>
      <c r="Y304" s="109" t="s">
        <v>429</v>
      </c>
      <c r="Z304" s="107">
        <v>898</v>
      </c>
      <c r="AA304" s="110">
        <f t="shared" si="217"/>
        <v>895.73886317936774</v>
      </c>
      <c r="AB304" s="110">
        <f t="shared" si="218"/>
        <v>924.06923506872056</v>
      </c>
      <c r="AC304" s="110">
        <f t="shared" si="219"/>
        <v>1402.9606493282276</v>
      </c>
      <c r="AD304" s="110">
        <f t="shared" si="220"/>
        <v>1422.6359589962572</v>
      </c>
      <c r="AE304" s="118" t="s">
        <v>223</v>
      </c>
      <c r="AF304" s="118" t="s">
        <v>223</v>
      </c>
      <c r="AG304" s="118" t="s">
        <v>223</v>
      </c>
      <c r="AH304" s="118" t="s">
        <v>223</v>
      </c>
      <c r="AI304" s="118" t="s">
        <v>223</v>
      </c>
      <c r="AJ304" s="118" t="s">
        <v>223</v>
      </c>
    </row>
    <row r="305" spans="1:36" s="6" customFormat="1" ht="11.1" customHeight="1">
      <c r="A305" s="106" t="s">
        <v>430</v>
      </c>
      <c r="B305" s="107">
        <v>899</v>
      </c>
      <c r="C305" s="108">
        <v>30134727344</v>
      </c>
      <c r="D305" s="108">
        <v>32008568081</v>
      </c>
      <c r="E305" s="108">
        <v>32770691949</v>
      </c>
      <c r="F305" s="108">
        <v>42334830459</v>
      </c>
      <c r="G305" s="116" t="s">
        <v>223</v>
      </c>
      <c r="H305" s="116" t="s">
        <v>223</v>
      </c>
      <c r="I305" s="132" t="s">
        <v>223</v>
      </c>
      <c r="J305" s="132" t="s">
        <v>223</v>
      </c>
      <c r="K305" s="132" t="s">
        <v>223</v>
      </c>
      <c r="L305" s="132" t="s">
        <v>223</v>
      </c>
      <c r="M305" s="109" t="s">
        <v>430</v>
      </c>
      <c r="N305" s="107">
        <v>899</v>
      </c>
      <c r="O305" s="110">
        <f t="shared" si="213"/>
        <v>5840.0736249346173</v>
      </c>
      <c r="P305" s="110">
        <f t="shared" si="214"/>
        <v>6053.7581280208678</v>
      </c>
      <c r="Q305" s="110">
        <f t="shared" si="215"/>
        <v>6047.2941096686936</v>
      </c>
      <c r="R305" s="110">
        <f t="shared" si="216"/>
        <v>7604.12455744213</v>
      </c>
      <c r="S305" s="118" t="s">
        <v>223</v>
      </c>
      <c r="T305" s="118" t="s">
        <v>223</v>
      </c>
      <c r="U305" s="118" t="s">
        <v>223</v>
      </c>
      <c r="V305" s="118" t="s">
        <v>223</v>
      </c>
      <c r="W305" s="118" t="s">
        <v>223</v>
      </c>
      <c r="X305" s="118" t="s">
        <v>223</v>
      </c>
      <c r="Y305" s="109" t="s">
        <v>430</v>
      </c>
      <c r="Z305" s="107">
        <v>899</v>
      </c>
      <c r="AA305" s="110">
        <f t="shared" si="217"/>
        <v>1403.8638521477444</v>
      </c>
      <c r="AB305" s="110">
        <f t="shared" si="218"/>
        <v>1472.9338510999678</v>
      </c>
      <c r="AC305" s="110">
        <f t="shared" si="219"/>
        <v>1474.949782846023</v>
      </c>
      <c r="AD305" s="110">
        <f t="shared" si="220"/>
        <v>1850.1519604482066</v>
      </c>
      <c r="AE305" s="118" t="s">
        <v>223</v>
      </c>
      <c r="AF305" s="118" t="s">
        <v>223</v>
      </c>
      <c r="AG305" s="118" t="s">
        <v>223</v>
      </c>
      <c r="AH305" s="118" t="s">
        <v>223</v>
      </c>
      <c r="AI305" s="118" t="s">
        <v>223</v>
      </c>
      <c r="AJ305" s="118" t="s">
        <v>223</v>
      </c>
    </row>
    <row r="306" spans="1:36" s="6" customFormat="1" ht="11.1" customHeight="1">
      <c r="A306" s="106" t="s">
        <v>435</v>
      </c>
      <c r="B306" s="107">
        <v>910</v>
      </c>
      <c r="C306" s="136">
        <f>SUM(C307:C309)+SUM(C311:C315)</f>
        <v>1270023557</v>
      </c>
      <c r="D306" s="136">
        <f>SUM(D307:D309)+SUM(D311:D315)</f>
        <v>1949826710</v>
      </c>
      <c r="E306" s="136">
        <f>SUM(E307:E309)+SUM(E311:E315)</f>
        <v>1724840900</v>
      </c>
      <c r="F306" s="136">
        <f>SUM(F307:F309)+SUM(F311:F315)</f>
        <v>1759452400</v>
      </c>
      <c r="G306" s="116" t="s">
        <v>223</v>
      </c>
      <c r="H306" s="116" t="s">
        <v>223</v>
      </c>
      <c r="I306" s="132" t="s">
        <v>223</v>
      </c>
      <c r="J306" s="132" t="s">
        <v>223</v>
      </c>
      <c r="K306" s="132" t="s">
        <v>223</v>
      </c>
      <c r="L306" s="132" t="s">
        <v>223</v>
      </c>
      <c r="M306" s="109" t="s">
        <v>435</v>
      </c>
      <c r="N306" s="107">
        <v>910</v>
      </c>
      <c r="O306" s="110">
        <f t="shared" si="213"/>
        <v>246.12902561264158</v>
      </c>
      <c r="P306" s="110">
        <f t="shared" si="214"/>
        <v>368.76936400354958</v>
      </c>
      <c r="Q306" s="110">
        <f t="shared" si="215"/>
        <v>318.29111911699931</v>
      </c>
      <c r="R306" s="110">
        <f t="shared" si="216"/>
        <v>316.03044248512441</v>
      </c>
      <c r="S306" s="118" t="s">
        <v>223</v>
      </c>
      <c r="T306" s="118" t="s">
        <v>223</v>
      </c>
      <c r="U306" s="118" t="s">
        <v>223</v>
      </c>
      <c r="V306" s="118" t="s">
        <v>223</v>
      </c>
      <c r="W306" s="118" t="s">
        <v>223</v>
      </c>
      <c r="X306" s="118" t="s">
        <v>223</v>
      </c>
      <c r="Y306" s="109" t="s">
        <v>435</v>
      </c>
      <c r="Z306" s="107">
        <v>910</v>
      </c>
      <c r="AA306" s="110">
        <f t="shared" si="217"/>
        <v>59.165631156884992</v>
      </c>
      <c r="AB306" s="110">
        <f t="shared" si="218"/>
        <v>89.724906083588706</v>
      </c>
      <c r="AC306" s="110">
        <f t="shared" si="219"/>
        <v>77.631980272438867</v>
      </c>
      <c r="AD306" s="110">
        <f t="shared" si="220"/>
        <v>76.893051699543648</v>
      </c>
      <c r="AE306" s="118" t="s">
        <v>223</v>
      </c>
      <c r="AF306" s="118" t="s">
        <v>223</v>
      </c>
      <c r="AG306" s="118" t="s">
        <v>223</v>
      </c>
      <c r="AH306" s="118" t="s">
        <v>223</v>
      </c>
      <c r="AI306" s="118" t="s">
        <v>223</v>
      </c>
      <c r="AJ306" s="118" t="s">
        <v>223</v>
      </c>
    </row>
    <row r="307" spans="1:36" s="6" customFormat="1" ht="11.1" customHeight="1">
      <c r="A307" s="106" t="s">
        <v>422</v>
      </c>
      <c r="B307" s="107">
        <v>911</v>
      </c>
      <c r="C307" s="108">
        <v>102200000</v>
      </c>
      <c r="D307" s="108">
        <v>270560000</v>
      </c>
      <c r="E307" s="108">
        <v>93900000</v>
      </c>
      <c r="F307" s="108">
        <v>0</v>
      </c>
      <c r="G307" s="116" t="s">
        <v>223</v>
      </c>
      <c r="H307" s="116" t="s">
        <v>223</v>
      </c>
      <c r="I307" s="132" t="s">
        <v>223</v>
      </c>
      <c r="J307" s="132" t="s">
        <v>223</v>
      </c>
      <c r="K307" s="132" t="s">
        <v>223</v>
      </c>
      <c r="L307" s="132" t="s">
        <v>223</v>
      </c>
      <c r="M307" s="109" t="s">
        <v>422</v>
      </c>
      <c r="N307" s="107">
        <v>911</v>
      </c>
      <c r="O307" s="110">
        <f t="shared" si="213"/>
        <v>19.806236096148229</v>
      </c>
      <c r="P307" s="110">
        <f t="shared" si="214"/>
        <v>51.170823854803167</v>
      </c>
      <c r="Q307" s="110">
        <f t="shared" si="215"/>
        <v>17.327706042387</v>
      </c>
      <c r="R307" s="110">
        <f t="shared" si="216"/>
        <v>0</v>
      </c>
      <c r="S307" s="118" t="s">
        <v>223</v>
      </c>
      <c r="T307" s="118" t="s">
        <v>223</v>
      </c>
      <c r="U307" s="118" t="s">
        <v>223</v>
      </c>
      <c r="V307" s="118" t="s">
        <v>223</v>
      </c>
      <c r="W307" s="118" t="s">
        <v>223</v>
      </c>
      <c r="X307" s="118" t="s">
        <v>223</v>
      </c>
      <c r="Y307" s="109" t="s">
        <v>422</v>
      </c>
      <c r="Z307" s="107">
        <v>911</v>
      </c>
      <c r="AA307" s="110">
        <f t="shared" si="217"/>
        <v>4.7611144461894783</v>
      </c>
      <c r="AB307" s="110">
        <f t="shared" si="218"/>
        <v>12.450322105791525</v>
      </c>
      <c r="AC307" s="110">
        <f t="shared" si="219"/>
        <v>4.2262697664358537</v>
      </c>
      <c r="AD307" s="110">
        <f t="shared" si="220"/>
        <v>0</v>
      </c>
      <c r="AE307" s="118" t="s">
        <v>223</v>
      </c>
      <c r="AF307" s="118" t="s">
        <v>223</v>
      </c>
      <c r="AG307" s="118" t="s">
        <v>223</v>
      </c>
      <c r="AH307" s="118" t="s">
        <v>223</v>
      </c>
      <c r="AI307" s="118" t="s">
        <v>223</v>
      </c>
      <c r="AJ307" s="118" t="s">
        <v>223</v>
      </c>
    </row>
    <row r="308" spans="1:36" s="6" customFormat="1" ht="11.1" customHeight="1">
      <c r="A308" s="106" t="s">
        <v>423</v>
      </c>
      <c r="B308" s="107">
        <v>912</v>
      </c>
      <c r="C308" s="108">
        <v>787718857</v>
      </c>
      <c r="D308" s="108">
        <v>531704710</v>
      </c>
      <c r="E308" s="108">
        <v>1175830900</v>
      </c>
      <c r="F308" s="108">
        <v>948104000</v>
      </c>
      <c r="G308" s="116" t="s">
        <v>223</v>
      </c>
      <c r="H308" s="116" t="s">
        <v>223</v>
      </c>
      <c r="I308" s="132" t="s">
        <v>223</v>
      </c>
      <c r="J308" s="132" t="s">
        <v>223</v>
      </c>
      <c r="K308" s="132" t="s">
        <v>223</v>
      </c>
      <c r="L308" s="132" t="s">
        <v>223</v>
      </c>
      <c r="M308" s="109" t="s">
        <v>423</v>
      </c>
      <c r="N308" s="107">
        <v>912</v>
      </c>
      <c r="O308" s="110">
        <f t="shared" si="213"/>
        <v>152.65895948268127</v>
      </c>
      <c r="P308" s="110">
        <f t="shared" si="214"/>
        <v>100.5609404870609</v>
      </c>
      <c r="Q308" s="110">
        <f t="shared" si="215"/>
        <v>216.98032152029123</v>
      </c>
      <c r="R308" s="110">
        <f t="shared" si="216"/>
        <v>170.29714850024723</v>
      </c>
      <c r="S308" s="118" t="s">
        <v>223</v>
      </c>
      <c r="T308" s="118" t="s">
        <v>223</v>
      </c>
      <c r="U308" s="118" t="s">
        <v>223</v>
      </c>
      <c r="V308" s="118" t="s">
        <v>223</v>
      </c>
      <c r="W308" s="118" t="s">
        <v>223</v>
      </c>
      <c r="X308" s="118" t="s">
        <v>223</v>
      </c>
      <c r="Y308" s="109" t="s">
        <v>423</v>
      </c>
      <c r="Z308" s="107">
        <v>912</v>
      </c>
      <c r="AA308" s="110">
        <f t="shared" si="217"/>
        <v>36.696865260259919</v>
      </c>
      <c r="AB308" s="110">
        <f t="shared" si="218"/>
        <v>24.46738211364012</v>
      </c>
      <c r="AC308" s="110">
        <f t="shared" si="219"/>
        <v>52.922029639095427</v>
      </c>
      <c r="AD308" s="110">
        <f t="shared" si="220"/>
        <v>41.434829318794947</v>
      </c>
      <c r="AE308" s="118" t="s">
        <v>223</v>
      </c>
      <c r="AF308" s="118" t="s">
        <v>223</v>
      </c>
      <c r="AG308" s="118" t="s">
        <v>223</v>
      </c>
      <c r="AH308" s="118" t="s">
        <v>223</v>
      </c>
      <c r="AI308" s="118" t="s">
        <v>223</v>
      </c>
      <c r="AJ308" s="118" t="s">
        <v>223</v>
      </c>
    </row>
    <row r="309" spans="1:36" s="6" customFormat="1" ht="11.1" customHeight="1">
      <c r="A309" s="106" t="s">
        <v>424</v>
      </c>
      <c r="B309" s="107">
        <v>913</v>
      </c>
      <c r="C309" s="108">
        <v>0</v>
      </c>
      <c r="D309" s="108">
        <v>0</v>
      </c>
      <c r="E309" s="108">
        <v>0</v>
      </c>
      <c r="F309" s="108">
        <v>0</v>
      </c>
      <c r="G309" s="116" t="s">
        <v>223</v>
      </c>
      <c r="H309" s="116" t="s">
        <v>223</v>
      </c>
      <c r="I309" s="132" t="s">
        <v>223</v>
      </c>
      <c r="J309" s="132" t="s">
        <v>223</v>
      </c>
      <c r="K309" s="132" t="s">
        <v>223</v>
      </c>
      <c r="L309" s="132" t="s">
        <v>223</v>
      </c>
      <c r="M309" s="109" t="s">
        <v>424</v>
      </c>
      <c r="N309" s="107">
        <v>913</v>
      </c>
      <c r="O309" s="110">
        <f t="shared" si="213"/>
        <v>0</v>
      </c>
      <c r="P309" s="110">
        <f t="shared" si="214"/>
        <v>0</v>
      </c>
      <c r="Q309" s="110">
        <f t="shared" si="215"/>
        <v>0</v>
      </c>
      <c r="R309" s="110">
        <f t="shared" si="216"/>
        <v>0</v>
      </c>
      <c r="S309" s="118" t="s">
        <v>223</v>
      </c>
      <c r="T309" s="118" t="s">
        <v>223</v>
      </c>
      <c r="U309" s="118" t="s">
        <v>223</v>
      </c>
      <c r="V309" s="118" t="s">
        <v>223</v>
      </c>
      <c r="W309" s="118" t="s">
        <v>223</v>
      </c>
      <c r="X309" s="118" t="s">
        <v>223</v>
      </c>
      <c r="Y309" s="109" t="s">
        <v>424</v>
      </c>
      <c r="Z309" s="107">
        <v>913</v>
      </c>
      <c r="AA309" s="110">
        <f t="shared" si="217"/>
        <v>0</v>
      </c>
      <c r="AB309" s="110">
        <f t="shared" si="218"/>
        <v>0</v>
      </c>
      <c r="AC309" s="110">
        <f t="shared" si="219"/>
        <v>0</v>
      </c>
      <c r="AD309" s="110">
        <f t="shared" si="220"/>
        <v>0</v>
      </c>
      <c r="AE309" s="118" t="s">
        <v>223</v>
      </c>
      <c r="AF309" s="118" t="s">
        <v>223</v>
      </c>
      <c r="AG309" s="118" t="s">
        <v>223</v>
      </c>
      <c r="AH309" s="118" t="s">
        <v>223</v>
      </c>
      <c r="AI309" s="118" t="s">
        <v>223</v>
      </c>
      <c r="AJ309" s="118" t="s">
        <v>223</v>
      </c>
    </row>
    <row r="310" spans="1:36" s="6" customFormat="1" ht="11.1" customHeight="1">
      <c r="A310" s="106" t="s">
        <v>425</v>
      </c>
      <c r="B310" s="107">
        <v>914</v>
      </c>
      <c r="C310" s="108">
        <v>380104700</v>
      </c>
      <c r="D310" s="108">
        <v>1147562000</v>
      </c>
      <c r="E310" s="108">
        <v>455110000</v>
      </c>
      <c r="F310" s="108">
        <v>811348400</v>
      </c>
      <c r="G310" s="116" t="s">
        <v>223</v>
      </c>
      <c r="H310" s="116" t="s">
        <v>223</v>
      </c>
      <c r="I310" s="132" t="s">
        <v>223</v>
      </c>
      <c r="J310" s="132" t="s">
        <v>223</v>
      </c>
      <c r="K310" s="132" t="s">
        <v>223</v>
      </c>
      <c r="L310" s="132" t="s">
        <v>223</v>
      </c>
      <c r="M310" s="109" t="s">
        <v>425</v>
      </c>
      <c r="N310" s="107">
        <v>914</v>
      </c>
      <c r="O310" s="110">
        <f t="shared" si="213"/>
        <v>73.663830033812076</v>
      </c>
      <c r="P310" s="110">
        <f t="shared" si="214"/>
        <v>217.0375996616855</v>
      </c>
      <c r="Q310" s="110">
        <f t="shared" si="215"/>
        <v>83.983091554321064</v>
      </c>
      <c r="R310" s="110">
        <f t="shared" si="216"/>
        <v>145.73329398487718</v>
      </c>
      <c r="S310" s="118" t="s">
        <v>223</v>
      </c>
      <c r="T310" s="118" t="s">
        <v>223</v>
      </c>
      <c r="U310" s="118" t="s">
        <v>223</v>
      </c>
      <c r="V310" s="118" t="s">
        <v>223</v>
      </c>
      <c r="W310" s="118" t="s">
        <v>223</v>
      </c>
      <c r="X310" s="118" t="s">
        <v>223</v>
      </c>
      <c r="Y310" s="109" t="s">
        <v>425</v>
      </c>
      <c r="Z310" s="107">
        <v>914</v>
      </c>
      <c r="AA310" s="110">
        <f t="shared" si="217"/>
        <v>17.707651450435595</v>
      </c>
      <c r="AB310" s="110">
        <f t="shared" si="218"/>
        <v>52.807201864157051</v>
      </c>
      <c r="AC310" s="110">
        <f t="shared" si="219"/>
        <v>20.483680866907577</v>
      </c>
      <c r="AD310" s="110">
        <f t="shared" si="220"/>
        <v>35.458222380748701</v>
      </c>
      <c r="AE310" s="118" t="s">
        <v>223</v>
      </c>
      <c r="AF310" s="118" t="s">
        <v>223</v>
      </c>
      <c r="AG310" s="118" t="s">
        <v>223</v>
      </c>
      <c r="AH310" s="118" t="s">
        <v>223</v>
      </c>
      <c r="AI310" s="118" t="s">
        <v>223</v>
      </c>
      <c r="AJ310" s="118" t="s">
        <v>223</v>
      </c>
    </row>
    <row r="311" spans="1:36" s="6" customFormat="1" ht="11.1" customHeight="1">
      <c r="A311" s="106" t="s">
        <v>426</v>
      </c>
      <c r="B311" s="107">
        <v>915</v>
      </c>
      <c r="C311" s="108">
        <v>176400000</v>
      </c>
      <c r="D311" s="108">
        <v>0</v>
      </c>
      <c r="E311" s="108">
        <v>94250000</v>
      </c>
      <c r="F311" s="108">
        <v>541800000</v>
      </c>
      <c r="G311" s="116" t="s">
        <v>223</v>
      </c>
      <c r="H311" s="116" t="s">
        <v>223</v>
      </c>
      <c r="I311" s="132" t="s">
        <v>223</v>
      </c>
      <c r="J311" s="132" t="s">
        <v>223</v>
      </c>
      <c r="K311" s="132" t="s">
        <v>223</v>
      </c>
      <c r="L311" s="132" t="s">
        <v>223</v>
      </c>
      <c r="M311" s="109" t="s">
        <v>426</v>
      </c>
      <c r="N311" s="107">
        <v>915</v>
      </c>
      <c r="O311" s="110">
        <f t="shared" si="213"/>
        <v>34.186106138557221</v>
      </c>
      <c r="P311" s="110">
        <f t="shared" si="214"/>
        <v>0</v>
      </c>
      <c r="Q311" s="110">
        <f t="shared" si="215"/>
        <v>17.392292806123269</v>
      </c>
      <c r="R311" s="110">
        <f t="shared" si="216"/>
        <v>97.317377690036068</v>
      </c>
      <c r="S311" s="118" t="s">
        <v>223</v>
      </c>
      <c r="T311" s="118" t="s">
        <v>223</v>
      </c>
      <c r="U311" s="118" t="s">
        <v>223</v>
      </c>
      <c r="V311" s="118" t="s">
        <v>223</v>
      </c>
      <c r="W311" s="118" t="s">
        <v>223</v>
      </c>
      <c r="X311" s="118" t="s">
        <v>223</v>
      </c>
      <c r="Y311" s="109" t="s">
        <v>426</v>
      </c>
      <c r="Z311" s="107">
        <v>915</v>
      </c>
      <c r="AA311" s="110">
        <f t="shared" si="217"/>
        <v>8.2178139756147157</v>
      </c>
      <c r="AB311" s="110">
        <f t="shared" si="218"/>
        <v>0</v>
      </c>
      <c r="AC311" s="110">
        <f t="shared" si="219"/>
        <v>4.2420226356398221</v>
      </c>
      <c r="AD311" s="110">
        <f t="shared" si="220"/>
        <v>23.678194085166925</v>
      </c>
      <c r="AE311" s="118" t="s">
        <v>223</v>
      </c>
      <c r="AF311" s="118" t="s">
        <v>223</v>
      </c>
      <c r="AG311" s="118" t="s">
        <v>223</v>
      </c>
      <c r="AH311" s="118" t="s">
        <v>223</v>
      </c>
      <c r="AI311" s="118" t="s">
        <v>223</v>
      </c>
      <c r="AJ311" s="118" t="s">
        <v>223</v>
      </c>
    </row>
    <row r="312" spans="1:36" s="6" customFormat="1" ht="11.1" customHeight="1">
      <c r="A312" s="106" t="s">
        <v>427</v>
      </c>
      <c r="B312" s="107">
        <v>916</v>
      </c>
      <c r="C312" s="108">
        <v>146800000</v>
      </c>
      <c r="D312" s="108">
        <v>37560000</v>
      </c>
      <c r="E312" s="108">
        <v>157500000</v>
      </c>
      <c r="F312" s="108">
        <v>144631000</v>
      </c>
      <c r="G312" s="116" t="s">
        <v>223</v>
      </c>
      <c r="H312" s="116" t="s">
        <v>223</v>
      </c>
      <c r="I312" s="132" t="s">
        <v>223</v>
      </c>
      <c r="J312" s="132" t="s">
        <v>223</v>
      </c>
      <c r="K312" s="132" t="s">
        <v>223</v>
      </c>
      <c r="L312" s="132" t="s">
        <v>223</v>
      </c>
      <c r="M312" s="109" t="s">
        <v>427</v>
      </c>
      <c r="N312" s="107">
        <v>916</v>
      </c>
      <c r="O312" s="110">
        <f t="shared" si="213"/>
        <v>28.449662024604308</v>
      </c>
      <c r="P312" s="110">
        <f t="shared" si="214"/>
        <v>7.1036965700266368</v>
      </c>
      <c r="Q312" s="110">
        <f t="shared" si="215"/>
        <v>29.064043681320051</v>
      </c>
      <c r="R312" s="110">
        <f t="shared" si="216"/>
        <v>25.9784231315755</v>
      </c>
      <c r="S312" s="118" t="s">
        <v>223</v>
      </c>
      <c r="T312" s="118" t="s">
        <v>223</v>
      </c>
      <c r="U312" s="118" t="s">
        <v>223</v>
      </c>
      <c r="V312" s="118" t="s">
        <v>223</v>
      </c>
      <c r="W312" s="118" t="s">
        <v>223</v>
      </c>
      <c r="X312" s="118" t="s">
        <v>223</v>
      </c>
      <c r="Y312" s="109" t="s">
        <v>427</v>
      </c>
      <c r="Z312" s="107">
        <v>916</v>
      </c>
      <c r="AA312" s="110">
        <f t="shared" si="217"/>
        <v>6.8388610636068048</v>
      </c>
      <c r="AB312" s="110">
        <f t="shared" si="218"/>
        <v>1.7283933260405442</v>
      </c>
      <c r="AC312" s="110">
        <f t="shared" si="219"/>
        <v>7.0887911417853786</v>
      </c>
      <c r="AD312" s="110">
        <f t="shared" si="220"/>
        <v>6.3207842169283452</v>
      </c>
      <c r="AE312" s="118" t="s">
        <v>223</v>
      </c>
      <c r="AF312" s="118" t="s">
        <v>223</v>
      </c>
      <c r="AG312" s="118" t="s">
        <v>223</v>
      </c>
      <c r="AH312" s="118" t="s">
        <v>223</v>
      </c>
      <c r="AI312" s="118" t="s">
        <v>223</v>
      </c>
      <c r="AJ312" s="118" t="s">
        <v>223</v>
      </c>
    </row>
    <row r="313" spans="1:36" s="6" customFormat="1" ht="11.1" customHeight="1">
      <c r="A313" s="106" t="s">
        <v>428</v>
      </c>
      <c r="B313" s="107">
        <v>917</v>
      </c>
      <c r="C313" s="108">
        <v>0</v>
      </c>
      <c r="D313" s="108">
        <v>4065000</v>
      </c>
      <c r="E313" s="108">
        <v>112620000</v>
      </c>
      <c r="F313" s="108">
        <v>106987000</v>
      </c>
      <c r="G313" s="116" t="s">
        <v>223</v>
      </c>
      <c r="H313" s="116" t="s">
        <v>223</v>
      </c>
      <c r="I313" s="132" t="s">
        <v>223</v>
      </c>
      <c r="J313" s="132" t="s">
        <v>223</v>
      </c>
      <c r="K313" s="132" t="s">
        <v>223</v>
      </c>
      <c r="L313" s="132" t="s">
        <v>223</v>
      </c>
      <c r="M313" s="109" t="s">
        <v>428</v>
      </c>
      <c r="N313" s="107">
        <v>917</v>
      </c>
      <c r="O313" s="110">
        <f t="shared" si="213"/>
        <v>0</v>
      </c>
      <c r="P313" s="110">
        <f t="shared" si="214"/>
        <v>0.76881061121294669</v>
      </c>
      <c r="Q313" s="110">
        <f t="shared" si="215"/>
        <v>20.782175234223899</v>
      </c>
      <c r="R313" s="110">
        <f t="shared" si="216"/>
        <v>19.216859148992043</v>
      </c>
      <c r="S313" s="118" t="s">
        <v>223</v>
      </c>
      <c r="T313" s="118" t="s">
        <v>223</v>
      </c>
      <c r="U313" s="118" t="s">
        <v>223</v>
      </c>
      <c r="V313" s="118" t="s">
        <v>223</v>
      </c>
      <c r="W313" s="118" t="s">
        <v>223</v>
      </c>
      <c r="X313" s="118" t="s">
        <v>223</v>
      </c>
      <c r="Y313" s="109" t="s">
        <v>428</v>
      </c>
      <c r="Z313" s="107">
        <v>917</v>
      </c>
      <c r="AA313" s="110">
        <f t="shared" si="217"/>
        <v>0</v>
      </c>
      <c r="AB313" s="110">
        <f t="shared" si="218"/>
        <v>0.18705854287419627</v>
      </c>
      <c r="AC313" s="110">
        <f t="shared" si="219"/>
        <v>5.0688232278594878</v>
      </c>
      <c r="AD313" s="110">
        <f t="shared" si="220"/>
        <v>4.6756348294384527</v>
      </c>
      <c r="AE313" s="118" t="s">
        <v>223</v>
      </c>
      <c r="AF313" s="118" t="s">
        <v>223</v>
      </c>
      <c r="AG313" s="118" t="s">
        <v>223</v>
      </c>
      <c r="AH313" s="118" t="s">
        <v>223</v>
      </c>
      <c r="AI313" s="118" t="s">
        <v>223</v>
      </c>
      <c r="AJ313" s="118" t="s">
        <v>223</v>
      </c>
    </row>
    <row r="314" spans="1:36" s="6" customFormat="1" ht="11.1" customHeight="1">
      <c r="A314" s="106" t="s">
        <v>429</v>
      </c>
      <c r="B314" s="107">
        <v>918</v>
      </c>
      <c r="C314" s="108">
        <v>18785000</v>
      </c>
      <c r="D314" s="108">
        <v>31300000</v>
      </c>
      <c r="E314" s="108">
        <v>36095000</v>
      </c>
      <c r="F314" s="108">
        <v>0</v>
      </c>
      <c r="G314" s="116" t="s">
        <v>223</v>
      </c>
      <c r="H314" s="116" t="s">
        <v>223</v>
      </c>
      <c r="I314" s="132" t="s">
        <v>223</v>
      </c>
      <c r="J314" s="132" t="s">
        <v>223</v>
      </c>
      <c r="K314" s="132" t="s">
        <v>223</v>
      </c>
      <c r="L314" s="132" t="s">
        <v>223</v>
      </c>
      <c r="M314" s="109" t="s">
        <v>429</v>
      </c>
      <c r="N314" s="107">
        <v>918</v>
      </c>
      <c r="O314" s="110">
        <f t="shared" si="213"/>
        <v>3.6405102256961301</v>
      </c>
      <c r="P314" s="110">
        <f t="shared" si="214"/>
        <v>5.9197471416888643</v>
      </c>
      <c r="Q314" s="110">
        <f t="shared" si="215"/>
        <v>6.6607406773158555</v>
      </c>
      <c r="R314" s="110">
        <f t="shared" si="216"/>
        <v>0</v>
      </c>
      <c r="S314" s="118" t="s">
        <v>223</v>
      </c>
      <c r="T314" s="118" t="s">
        <v>223</v>
      </c>
      <c r="U314" s="118" t="s">
        <v>223</v>
      </c>
      <c r="V314" s="118" t="s">
        <v>223</v>
      </c>
      <c r="W314" s="118" t="s">
        <v>223</v>
      </c>
      <c r="X314" s="118" t="s">
        <v>223</v>
      </c>
      <c r="Y314" s="109" t="s">
        <v>429</v>
      </c>
      <c r="Z314" s="107">
        <v>918</v>
      </c>
      <c r="AA314" s="110">
        <f t="shared" si="217"/>
        <v>0.87512265040772352</v>
      </c>
      <c r="AB314" s="110">
        <f t="shared" si="218"/>
        <v>1.4403277717004535</v>
      </c>
      <c r="AC314" s="110">
        <f t="shared" si="219"/>
        <v>1.6245708969063064</v>
      </c>
      <c r="AD314" s="110">
        <f t="shared" si="220"/>
        <v>0</v>
      </c>
      <c r="AE314" s="118" t="s">
        <v>223</v>
      </c>
      <c r="AF314" s="118" t="s">
        <v>223</v>
      </c>
      <c r="AG314" s="118" t="s">
        <v>223</v>
      </c>
      <c r="AH314" s="118" t="s">
        <v>223</v>
      </c>
      <c r="AI314" s="118" t="s">
        <v>223</v>
      </c>
      <c r="AJ314" s="118" t="s">
        <v>223</v>
      </c>
    </row>
    <row r="315" spans="1:36" s="6" customFormat="1" ht="11.1" customHeight="1">
      <c r="A315" s="106" t="s">
        <v>430</v>
      </c>
      <c r="B315" s="107">
        <v>919</v>
      </c>
      <c r="C315" s="108">
        <v>38119700</v>
      </c>
      <c r="D315" s="108">
        <v>1074637000</v>
      </c>
      <c r="E315" s="108">
        <v>54645000</v>
      </c>
      <c r="F315" s="108">
        <v>17930400</v>
      </c>
      <c r="G315" s="116" t="s">
        <v>223</v>
      </c>
      <c r="H315" s="116" t="s">
        <v>223</v>
      </c>
      <c r="I315" s="132" t="s">
        <v>223</v>
      </c>
      <c r="J315" s="132" t="s">
        <v>223</v>
      </c>
      <c r="K315" s="132" t="s">
        <v>223</v>
      </c>
      <c r="L315" s="132" t="s">
        <v>223</v>
      </c>
      <c r="M315" s="109" t="s">
        <v>430</v>
      </c>
      <c r="N315" s="107">
        <v>919</v>
      </c>
      <c r="O315" s="110">
        <f t="shared" si="213"/>
        <v>7.3875516449544198</v>
      </c>
      <c r="P315" s="110">
        <f t="shared" si="214"/>
        <v>203.24534533875706</v>
      </c>
      <c r="Q315" s="110">
        <f t="shared" si="215"/>
        <v>10.083839155337994</v>
      </c>
      <c r="R315" s="110">
        <f t="shared" si="216"/>
        <v>3.2206340142735748</v>
      </c>
      <c r="S315" s="118" t="s">
        <v>223</v>
      </c>
      <c r="T315" s="118" t="s">
        <v>223</v>
      </c>
      <c r="U315" s="118" t="s">
        <v>223</v>
      </c>
      <c r="V315" s="118" t="s">
        <v>223</v>
      </c>
      <c r="W315" s="118" t="s">
        <v>223</v>
      </c>
      <c r="X315" s="118" t="s">
        <v>223</v>
      </c>
      <c r="Y315" s="109" t="s">
        <v>430</v>
      </c>
      <c r="Z315" s="107">
        <v>919</v>
      </c>
      <c r="AA315" s="110">
        <f t="shared" si="217"/>
        <v>1.7758537608063509</v>
      </c>
      <c r="AB315" s="110">
        <f t="shared" si="218"/>
        <v>49.451422223541861</v>
      </c>
      <c r="AC315" s="110">
        <f t="shared" si="219"/>
        <v>2.4594729647165843</v>
      </c>
      <c r="AD315" s="110">
        <f t="shared" si="220"/>
        <v>0.78360924921498165</v>
      </c>
      <c r="AE315" s="118" t="s">
        <v>223</v>
      </c>
      <c r="AF315" s="118" t="s">
        <v>223</v>
      </c>
      <c r="AG315" s="118" t="s">
        <v>223</v>
      </c>
      <c r="AH315" s="118" t="s">
        <v>223</v>
      </c>
      <c r="AI315" s="118" t="s">
        <v>223</v>
      </c>
      <c r="AJ315" s="118" t="s">
        <v>223</v>
      </c>
    </row>
    <row r="316" spans="1:36" s="6" customFormat="1" ht="11.1" customHeight="1">
      <c r="A316" s="128"/>
      <c r="B316" s="107"/>
      <c r="C316" s="108"/>
      <c r="D316" s="108"/>
      <c r="E316" s="108"/>
      <c r="F316" s="108"/>
      <c r="G316" s="108"/>
      <c r="H316" s="108"/>
      <c r="I316" s="117"/>
      <c r="J316" s="117"/>
      <c r="K316" s="117"/>
      <c r="L316" s="117"/>
      <c r="M316" s="129"/>
      <c r="N316" s="107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29"/>
      <c r="Z316" s="107"/>
      <c r="AA316" s="110"/>
      <c r="AB316" s="110"/>
      <c r="AC316" s="110"/>
      <c r="AD316" s="110"/>
      <c r="AE316" s="110"/>
      <c r="AF316" s="110"/>
      <c r="AG316" s="110"/>
      <c r="AH316" s="110"/>
      <c r="AI316" s="110"/>
      <c r="AJ316" s="110"/>
    </row>
    <row r="317" spans="1:36" s="6" customFormat="1" ht="11.1" customHeight="1">
      <c r="A317" s="100" t="s">
        <v>436</v>
      </c>
      <c r="B317" s="96"/>
      <c r="C317" s="165"/>
      <c r="D317" s="165"/>
      <c r="E317" s="165"/>
      <c r="F317" s="165"/>
      <c r="G317" s="165"/>
      <c r="H317" s="165"/>
      <c r="I317" s="166"/>
      <c r="J317" s="166"/>
      <c r="K317" s="166"/>
      <c r="L317" s="166"/>
      <c r="M317" s="103" t="s">
        <v>436</v>
      </c>
      <c r="N317" s="96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03" t="s">
        <v>436</v>
      </c>
      <c r="Z317" s="96"/>
      <c r="AA317" s="123"/>
      <c r="AB317" s="123"/>
      <c r="AC317" s="123"/>
      <c r="AD317" s="123"/>
      <c r="AE317" s="123"/>
      <c r="AF317" s="123"/>
      <c r="AG317" s="123"/>
      <c r="AH317" s="123"/>
      <c r="AI317" s="123"/>
      <c r="AJ317" s="123"/>
    </row>
    <row r="318" spans="1:36" s="6" customFormat="1" ht="11.1" customHeight="1">
      <c r="A318" s="106" t="s">
        <v>437</v>
      </c>
      <c r="B318" s="107"/>
      <c r="C318" s="108"/>
      <c r="D318" s="108"/>
      <c r="E318" s="108"/>
      <c r="F318" s="108"/>
      <c r="G318" s="108"/>
      <c r="H318" s="108"/>
      <c r="I318" s="117"/>
      <c r="J318" s="117"/>
      <c r="K318" s="117"/>
      <c r="L318" s="117"/>
      <c r="M318" s="109" t="s">
        <v>437</v>
      </c>
      <c r="N318" s="107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09" t="s">
        <v>437</v>
      </c>
      <c r="Z318" s="107"/>
      <c r="AA318" s="110"/>
      <c r="AB318" s="110"/>
      <c r="AC318" s="110"/>
      <c r="AD318" s="110"/>
      <c r="AE318" s="110"/>
      <c r="AF318" s="110"/>
      <c r="AG318" s="110"/>
      <c r="AH318" s="110"/>
      <c r="AI318" s="110"/>
      <c r="AJ318" s="110"/>
    </row>
    <row r="319" spans="1:36" s="6" customFormat="1" ht="11.1" customHeight="1">
      <c r="A319" s="120" t="s">
        <v>438</v>
      </c>
      <c r="B319" s="107">
        <v>921</v>
      </c>
      <c r="C319" s="108">
        <v>49427516180</v>
      </c>
      <c r="D319" s="108">
        <v>54197968850</v>
      </c>
      <c r="E319" s="116" t="s">
        <v>223</v>
      </c>
      <c r="F319" s="116" t="s">
        <v>223</v>
      </c>
      <c r="G319" s="116" t="s">
        <v>223</v>
      </c>
      <c r="H319" s="116" t="s">
        <v>223</v>
      </c>
      <c r="I319" s="132" t="s">
        <v>223</v>
      </c>
      <c r="J319" s="132" t="s">
        <v>223</v>
      </c>
      <c r="K319" s="132" t="s">
        <v>223</v>
      </c>
      <c r="L319" s="132" t="s">
        <v>223</v>
      </c>
      <c r="M319" s="109" t="s">
        <v>438</v>
      </c>
      <c r="N319" s="107">
        <v>921</v>
      </c>
      <c r="O319" s="110">
        <f>+C319/$C$349</f>
        <v>9578.9927114213951</v>
      </c>
      <c r="P319" s="110">
        <f>+D319/$D$349</f>
        <v>10250.423999524906</v>
      </c>
      <c r="Q319" s="118" t="s">
        <v>223</v>
      </c>
      <c r="R319" s="118" t="s">
        <v>223</v>
      </c>
      <c r="S319" s="118" t="s">
        <v>223</v>
      </c>
      <c r="T319" s="118" t="s">
        <v>223</v>
      </c>
      <c r="U319" s="118" t="s">
        <v>223</v>
      </c>
      <c r="V319" s="118" t="s">
        <v>223</v>
      </c>
      <c r="W319" s="118" t="s">
        <v>223</v>
      </c>
      <c r="X319" s="118" t="s">
        <v>223</v>
      </c>
      <c r="Y319" s="109" t="s">
        <v>438</v>
      </c>
      <c r="Z319" s="107">
        <v>921</v>
      </c>
      <c r="AA319" s="110">
        <f>+O319/$O$350</f>
        <v>2302.6424787070659</v>
      </c>
      <c r="AB319" s="110">
        <f>+P319/$P$350</f>
        <v>2494.0204378406097</v>
      </c>
      <c r="AC319" s="118" t="s">
        <v>223</v>
      </c>
      <c r="AD319" s="118" t="s">
        <v>223</v>
      </c>
      <c r="AE319" s="118" t="s">
        <v>223</v>
      </c>
      <c r="AF319" s="118" t="s">
        <v>223</v>
      </c>
      <c r="AG319" s="118" t="s">
        <v>223</v>
      </c>
      <c r="AH319" s="118" t="s">
        <v>223</v>
      </c>
      <c r="AI319" s="118" t="s">
        <v>223</v>
      </c>
      <c r="AJ319" s="118" t="s">
        <v>223</v>
      </c>
    </row>
    <row r="320" spans="1:36" s="6" customFormat="1" ht="11.1" customHeight="1">
      <c r="A320" s="106" t="s">
        <v>439</v>
      </c>
      <c r="B320" s="107">
        <v>922</v>
      </c>
      <c r="C320" s="108">
        <v>101985404920</v>
      </c>
      <c r="D320" s="108">
        <v>114567623090</v>
      </c>
      <c r="E320" s="116" t="s">
        <v>223</v>
      </c>
      <c r="F320" s="116" t="s">
        <v>223</v>
      </c>
      <c r="G320" s="116" t="s">
        <v>223</v>
      </c>
      <c r="H320" s="116" t="s">
        <v>223</v>
      </c>
      <c r="I320" s="132" t="s">
        <v>223</v>
      </c>
      <c r="J320" s="132" t="s">
        <v>223</v>
      </c>
      <c r="K320" s="132" t="s">
        <v>223</v>
      </c>
      <c r="L320" s="132" t="s">
        <v>223</v>
      </c>
      <c r="M320" s="109" t="s">
        <v>439</v>
      </c>
      <c r="N320" s="107">
        <v>922</v>
      </c>
      <c r="O320" s="110">
        <f>+C320/$C$349</f>
        <v>19764.647829812107</v>
      </c>
      <c r="P320" s="110">
        <f>+D320/$D$349</f>
        <v>21668.094546872671</v>
      </c>
      <c r="Q320" s="118" t="s">
        <v>223</v>
      </c>
      <c r="R320" s="118" t="s">
        <v>223</v>
      </c>
      <c r="S320" s="118" t="s">
        <v>223</v>
      </c>
      <c r="T320" s="118" t="s">
        <v>223</v>
      </c>
      <c r="U320" s="118" t="s">
        <v>223</v>
      </c>
      <c r="V320" s="118" t="s">
        <v>223</v>
      </c>
      <c r="W320" s="118" t="s">
        <v>223</v>
      </c>
      <c r="X320" s="118" t="s">
        <v>223</v>
      </c>
      <c r="Y320" s="109" t="s">
        <v>439</v>
      </c>
      <c r="Z320" s="107">
        <v>922</v>
      </c>
      <c r="AA320" s="110">
        <f>+O320/$O$350</f>
        <v>4751.1172667817564</v>
      </c>
      <c r="AB320" s="110">
        <f>+P320/$P$350</f>
        <v>5272.042468825467</v>
      </c>
      <c r="AC320" s="118" t="s">
        <v>223</v>
      </c>
      <c r="AD320" s="118" t="s">
        <v>223</v>
      </c>
      <c r="AE320" s="118" t="s">
        <v>223</v>
      </c>
      <c r="AF320" s="118" t="s">
        <v>223</v>
      </c>
      <c r="AG320" s="118" t="s">
        <v>223</v>
      </c>
      <c r="AH320" s="118" t="s">
        <v>223</v>
      </c>
      <c r="AI320" s="118" t="s">
        <v>223</v>
      </c>
      <c r="AJ320" s="118" t="s">
        <v>223</v>
      </c>
    </row>
    <row r="321" spans="1:36" s="6" customFormat="1" ht="11.1" customHeight="1">
      <c r="A321" s="106" t="s">
        <v>440</v>
      </c>
      <c r="B321" s="107"/>
      <c r="C321" s="108"/>
      <c r="D321" s="108"/>
      <c r="E321" s="108"/>
      <c r="F321" s="108"/>
      <c r="G321" s="108"/>
      <c r="H321" s="108"/>
      <c r="I321" s="117"/>
      <c r="J321" s="117"/>
      <c r="K321" s="117"/>
      <c r="L321" s="117"/>
      <c r="M321" s="109" t="s">
        <v>440</v>
      </c>
      <c r="N321" s="107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09" t="s">
        <v>440</v>
      </c>
      <c r="Z321" s="107"/>
      <c r="AA321" s="110"/>
      <c r="AB321" s="110"/>
      <c r="AC321" s="110"/>
      <c r="AD321" s="110"/>
      <c r="AE321" s="110"/>
      <c r="AF321" s="110"/>
      <c r="AG321" s="110"/>
      <c r="AH321" s="110"/>
      <c r="AI321" s="110"/>
      <c r="AJ321" s="110"/>
    </row>
    <row r="322" spans="1:36" s="6" customFormat="1" ht="11.1" customHeight="1">
      <c r="A322" s="106" t="s">
        <v>441</v>
      </c>
      <c r="B322" s="107">
        <v>923</v>
      </c>
      <c r="C322" s="108">
        <v>29289413900</v>
      </c>
      <c r="D322" s="108">
        <v>29349628200</v>
      </c>
      <c r="E322" s="116" t="s">
        <v>223</v>
      </c>
      <c r="F322" s="116" t="s">
        <v>223</v>
      </c>
      <c r="G322" s="116" t="s">
        <v>223</v>
      </c>
      <c r="H322" s="116" t="s">
        <v>223</v>
      </c>
      <c r="I322" s="132" t="s">
        <v>223</v>
      </c>
      <c r="J322" s="132" t="s">
        <v>223</v>
      </c>
      <c r="K322" s="132" t="s">
        <v>223</v>
      </c>
      <c r="L322" s="132" t="s">
        <v>223</v>
      </c>
      <c r="M322" s="109" t="s">
        <v>441</v>
      </c>
      <c r="N322" s="107">
        <v>923</v>
      </c>
      <c r="O322" s="110">
        <f>+C322/$C$349</f>
        <v>5676.2529043170807</v>
      </c>
      <c r="P322" s="110">
        <f>+D322/$D$349</f>
        <v>5550.8746851942778</v>
      </c>
      <c r="Q322" s="118" t="s">
        <v>223</v>
      </c>
      <c r="R322" s="118" t="s">
        <v>223</v>
      </c>
      <c r="S322" s="118" t="s">
        <v>223</v>
      </c>
      <c r="T322" s="118" t="s">
        <v>223</v>
      </c>
      <c r="U322" s="118" t="s">
        <v>223</v>
      </c>
      <c r="V322" s="118" t="s">
        <v>223</v>
      </c>
      <c r="W322" s="118" t="s">
        <v>223</v>
      </c>
      <c r="X322" s="118" t="s">
        <v>223</v>
      </c>
      <c r="Y322" s="109" t="s">
        <v>441</v>
      </c>
      <c r="Z322" s="107">
        <v>923</v>
      </c>
      <c r="AA322" s="110">
        <f>+O322/$O$350</f>
        <v>1364.4838712300675</v>
      </c>
      <c r="AB322" s="110">
        <f>+P322/$P$350</f>
        <v>1350.5777822857124</v>
      </c>
      <c r="AC322" s="118" t="s">
        <v>223</v>
      </c>
      <c r="AD322" s="118" t="s">
        <v>223</v>
      </c>
      <c r="AE322" s="118" t="s">
        <v>223</v>
      </c>
      <c r="AF322" s="118" t="s">
        <v>223</v>
      </c>
      <c r="AG322" s="118" t="s">
        <v>223</v>
      </c>
      <c r="AH322" s="118" t="s">
        <v>223</v>
      </c>
      <c r="AI322" s="118" t="s">
        <v>223</v>
      </c>
      <c r="AJ322" s="118" t="s">
        <v>223</v>
      </c>
    </row>
    <row r="323" spans="1:36" s="6" customFormat="1" ht="11.1" customHeight="1">
      <c r="A323" s="106" t="s">
        <v>442</v>
      </c>
      <c r="B323" s="107">
        <v>924</v>
      </c>
      <c r="C323" s="108">
        <v>49742498746</v>
      </c>
      <c r="D323" s="108">
        <v>57604713440</v>
      </c>
      <c r="E323" s="116" t="s">
        <v>223</v>
      </c>
      <c r="F323" s="116" t="s">
        <v>223</v>
      </c>
      <c r="G323" s="116" t="s">
        <v>223</v>
      </c>
      <c r="H323" s="116" t="s">
        <v>223</v>
      </c>
      <c r="I323" s="132" t="s">
        <v>223</v>
      </c>
      <c r="J323" s="132" t="s">
        <v>223</v>
      </c>
      <c r="K323" s="132" t="s">
        <v>223</v>
      </c>
      <c r="L323" s="132" t="s">
        <v>223</v>
      </c>
      <c r="M323" s="109" t="s">
        <v>442</v>
      </c>
      <c r="N323" s="107">
        <v>924</v>
      </c>
      <c r="O323" s="110">
        <f>+C323/$C$349</f>
        <v>9640.0359508378988</v>
      </c>
      <c r="P323" s="110">
        <f>+D323/$D$349</f>
        <v>10894.739224736297</v>
      </c>
      <c r="Q323" s="118" t="s">
        <v>223</v>
      </c>
      <c r="R323" s="118" t="s">
        <v>223</v>
      </c>
      <c r="S323" s="118" t="s">
        <v>223</v>
      </c>
      <c r="T323" s="118" t="s">
        <v>223</v>
      </c>
      <c r="U323" s="118" t="s">
        <v>223</v>
      </c>
      <c r="V323" s="118" t="s">
        <v>223</v>
      </c>
      <c r="W323" s="118" t="s">
        <v>223</v>
      </c>
      <c r="X323" s="118" t="s">
        <v>223</v>
      </c>
      <c r="Y323" s="109" t="s">
        <v>442</v>
      </c>
      <c r="Z323" s="107">
        <v>924</v>
      </c>
      <c r="AA323" s="110">
        <f>+O323/$O$350</f>
        <v>2317.3163343360334</v>
      </c>
      <c r="AB323" s="110">
        <f>+P323/$P$350</f>
        <v>2650.7881325392445</v>
      </c>
      <c r="AC323" s="118" t="s">
        <v>223</v>
      </c>
      <c r="AD323" s="118" t="s">
        <v>223</v>
      </c>
      <c r="AE323" s="118" t="s">
        <v>223</v>
      </c>
      <c r="AF323" s="118" t="s">
        <v>223</v>
      </c>
      <c r="AG323" s="118" t="s">
        <v>223</v>
      </c>
      <c r="AH323" s="118" t="s">
        <v>223</v>
      </c>
      <c r="AI323" s="118" t="s">
        <v>223</v>
      </c>
      <c r="AJ323" s="118" t="s">
        <v>223</v>
      </c>
    </row>
    <row r="324" spans="1:36" s="6" customFormat="1" ht="11.1" customHeight="1">
      <c r="A324" s="128"/>
      <c r="B324" s="107"/>
      <c r="C324" s="108"/>
      <c r="D324" s="108"/>
      <c r="E324" s="108"/>
      <c r="F324" s="108"/>
      <c r="G324" s="108"/>
      <c r="H324" s="108"/>
      <c r="I324" s="145"/>
      <c r="J324" s="145"/>
      <c r="K324" s="145"/>
      <c r="L324" s="145"/>
      <c r="M324" s="129"/>
      <c r="N324" s="107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29"/>
      <c r="Z324" s="107"/>
      <c r="AA324" s="110"/>
      <c r="AB324" s="110"/>
      <c r="AC324" s="110"/>
      <c r="AD324" s="110"/>
      <c r="AE324" s="110"/>
      <c r="AF324" s="110"/>
      <c r="AG324" s="110"/>
      <c r="AH324" s="110"/>
      <c r="AI324" s="110"/>
      <c r="AJ324" s="110"/>
    </row>
    <row r="325" spans="1:36" s="6" customFormat="1" ht="11.1" customHeight="1">
      <c r="A325" s="104" t="s">
        <v>443</v>
      </c>
      <c r="B325" s="96"/>
      <c r="C325" s="165"/>
      <c r="D325" s="165"/>
      <c r="E325" s="165"/>
      <c r="F325" s="165"/>
      <c r="G325" s="165"/>
      <c r="H325" s="165"/>
      <c r="I325" s="148"/>
      <c r="J325" s="148"/>
      <c r="K325" s="148"/>
      <c r="L325" s="148"/>
      <c r="M325" s="105" t="s">
        <v>443</v>
      </c>
      <c r="N325" s="96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05" t="s">
        <v>443</v>
      </c>
      <c r="Z325" s="96"/>
      <c r="AA325" s="123"/>
      <c r="AB325" s="123"/>
      <c r="AC325" s="123"/>
      <c r="AD325" s="123"/>
      <c r="AE325" s="123"/>
      <c r="AF325" s="123"/>
      <c r="AG325" s="123"/>
      <c r="AH325" s="123"/>
      <c r="AI325" s="123"/>
      <c r="AJ325" s="123"/>
    </row>
    <row r="326" spans="1:36" s="6" customFormat="1" ht="11.1" customHeight="1">
      <c r="A326" s="106" t="s">
        <v>444</v>
      </c>
      <c r="B326" s="107">
        <v>921</v>
      </c>
      <c r="C326" s="116" t="s">
        <v>223</v>
      </c>
      <c r="D326" s="116" t="s">
        <v>223</v>
      </c>
      <c r="E326" s="108">
        <v>8310316200</v>
      </c>
      <c r="F326" s="116" t="s">
        <v>223</v>
      </c>
      <c r="G326" s="116" t="s">
        <v>223</v>
      </c>
      <c r="H326" s="116" t="s">
        <v>223</v>
      </c>
      <c r="I326" s="132" t="s">
        <v>223</v>
      </c>
      <c r="J326" s="132" t="s">
        <v>223</v>
      </c>
      <c r="K326" s="132" t="s">
        <v>223</v>
      </c>
      <c r="L326" s="132" t="s">
        <v>223</v>
      </c>
      <c r="M326" s="109" t="s">
        <v>444</v>
      </c>
      <c r="N326" s="107">
        <v>921</v>
      </c>
      <c r="O326" s="118" t="s">
        <v>223</v>
      </c>
      <c r="P326" s="118" t="s">
        <v>223</v>
      </c>
      <c r="Q326" s="110">
        <f t="shared" ref="Q326:Q334" si="221">+E326/$E$349</f>
        <v>1533.5326542373439</v>
      </c>
      <c r="R326" s="118" t="s">
        <v>223</v>
      </c>
      <c r="S326" s="118" t="s">
        <v>223</v>
      </c>
      <c r="T326" s="118" t="s">
        <v>223</v>
      </c>
      <c r="U326" s="118" t="s">
        <v>223</v>
      </c>
      <c r="V326" s="118" t="s">
        <v>223</v>
      </c>
      <c r="W326" s="118" t="s">
        <v>223</v>
      </c>
      <c r="X326" s="118" t="s">
        <v>223</v>
      </c>
      <c r="Y326" s="109" t="s">
        <v>444</v>
      </c>
      <c r="Z326" s="107">
        <v>921</v>
      </c>
      <c r="AA326" s="118" t="s">
        <v>223</v>
      </c>
      <c r="AB326" s="118" t="s">
        <v>223</v>
      </c>
      <c r="AC326" s="110">
        <f t="shared" ref="AC326:AC334" si="222">+Q326/$Q$350</f>
        <v>374.03235469203514</v>
      </c>
      <c r="AD326" s="118" t="s">
        <v>223</v>
      </c>
      <c r="AE326" s="118" t="s">
        <v>223</v>
      </c>
      <c r="AF326" s="118" t="s">
        <v>223</v>
      </c>
      <c r="AG326" s="118" t="s">
        <v>223</v>
      </c>
      <c r="AH326" s="118" t="s">
        <v>223</v>
      </c>
      <c r="AI326" s="118" t="s">
        <v>223</v>
      </c>
      <c r="AJ326" s="118" t="s">
        <v>223</v>
      </c>
    </row>
    <row r="327" spans="1:36" s="6" customFormat="1" ht="11.1" customHeight="1">
      <c r="A327" s="106" t="s">
        <v>445</v>
      </c>
      <c r="B327" s="107">
        <v>922</v>
      </c>
      <c r="C327" s="116" t="s">
        <v>223</v>
      </c>
      <c r="D327" s="116" t="s">
        <v>223</v>
      </c>
      <c r="E327" s="108">
        <v>32796130919</v>
      </c>
      <c r="F327" s="116" t="s">
        <v>223</v>
      </c>
      <c r="G327" s="116" t="s">
        <v>223</v>
      </c>
      <c r="H327" s="116" t="s">
        <v>223</v>
      </c>
      <c r="I327" s="132" t="s">
        <v>223</v>
      </c>
      <c r="J327" s="132" t="s">
        <v>223</v>
      </c>
      <c r="K327" s="132" t="s">
        <v>223</v>
      </c>
      <c r="L327" s="132" t="s">
        <v>223</v>
      </c>
      <c r="M327" s="109" t="s">
        <v>445</v>
      </c>
      <c r="N327" s="107">
        <v>922</v>
      </c>
      <c r="O327" s="118" t="s">
        <v>223</v>
      </c>
      <c r="P327" s="118" t="s">
        <v>223</v>
      </c>
      <c r="Q327" s="110">
        <f t="shared" si="221"/>
        <v>6051.9884546546482</v>
      </c>
      <c r="R327" s="118" t="s">
        <v>223</v>
      </c>
      <c r="S327" s="118" t="s">
        <v>223</v>
      </c>
      <c r="T327" s="118" t="s">
        <v>223</v>
      </c>
      <c r="U327" s="118" t="s">
        <v>223</v>
      </c>
      <c r="V327" s="118" t="s">
        <v>223</v>
      </c>
      <c r="W327" s="118" t="s">
        <v>223</v>
      </c>
      <c r="X327" s="118" t="s">
        <v>223</v>
      </c>
      <c r="Y327" s="109" t="s">
        <v>445</v>
      </c>
      <c r="Z327" s="107">
        <v>922</v>
      </c>
      <c r="AA327" s="118" t="s">
        <v>223</v>
      </c>
      <c r="AB327" s="118" t="s">
        <v>223</v>
      </c>
      <c r="AC327" s="110">
        <f t="shared" si="222"/>
        <v>1476.0947450377191</v>
      </c>
      <c r="AD327" s="118" t="s">
        <v>223</v>
      </c>
      <c r="AE327" s="118" t="s">
        <v>223</v>
      </c>
      <c r="AF327" s="118" t="s">
        <v>223</v>
      </c>
      <c r="AG327" s="118" t="s">
        <v>223</v>
      </c>
      <c r="AH327" s="118" t="s">
        <v>223</v>
      </c>
      <c r="AI327" s="118" t="s">
        <v>223</v>
      </c>
      <c r="AJ327" s="118" t="s">
        <v>223</v>
      </c>
    </row>
    <row r="328" spans="1:36" s="6" customFormat="1" ht="11.1" customHeight="1">
      <c r="A328" s="106" t="s">
        <v>446</v>
      </c>
      <c r="B328" s="107">
        <v>923</v>
      </c>
      <c r="C328" s="116" t="s">
        <v>223</v>
      </c>
      <c r="D328" s="116" t="s">
        <v>223</v>
      </c>
      <c r="E328" s="108">
        <v>0</v>
      </c>
      <c r="F328" s="116" t="s">
        <v>223</v>
      </c>
      <c r="G328" s="116" t="s">
        <v>223</v>
      </c>
      <c r="H328" s="116" t="s">
        <v>223</v>
      </c>
      <c r="I328" s="132" t="s">
        <v>223</v>
      </c>
      <c r="J328" s="132" t="s">
        <v>223</v>
      </c>
      <c r="K328" s="132" t="s">
        <v>223</v>
      </c>
      <c r="L328" s="132" t="s">
        <v>223</v>
      </c>
      <c r="M328" s="109" t="s">
        <v>446</v>
      </c>
      <c r="N328" s="107">
        <v>923</v>
      </c>
      <c r="O328" s="118" t="s">
        <v>223</v>
      </c>
      <c r="P328" s="118" t="s">
        <v>223</v>
      </c>
      <c r="Q328" s="110">
        <f t="shared" si="221"/>
        <v>0</v>
      </c>
      <c r="R328" s="118" t="s">
        <v>223</v>
      </c>
      <c r="S328" s="118" t="s">
        <v>223</v>
      </c>
      <c r="T328" s="118" t="s">
        <v>223</v>
      </c>
      <c r="U328" s="118" t="s">
        <v>223</v>
      </c>
      <c r="V328" s="118" t="s">
        <v>223</v>
      </c>
      <c r="W328" s="118" t="s">
        <v>223</v>
      </c>
      <c r="X328" s="118" t="s">
        <v>223</v>
      </c>
      <c r="Y328" s="109" t="s">
        <v>446</v>
      </c>
      <c r="Z328" s="107">
        <v>923</v>
      </c>
      <c r="AA328" s="118" t="s">
        <v>223</v>
      </c>
      <c r="AB328" s="118" t="s">
        <v>223</v>
      </c>
      <c r="AC328" s="110">
        <f t="shared" si="222"/>
        <v>0</v>
      </c>
      <c r="AD328" s="118" t="s">
        <v>223</v>
      </c>
      <c r="AE328" s="118" t="s">
        <v>223</v>
      </c>
      <c r="AF328" s="118" t="s">
        <v>223</v>
      </c>
      <c r="AG328" s="118" t="s">
        <v>223</v>
      </c>
      <c r="AH328" s="118" t="s">
        <v>223</v>
      </c>
      <c r="AI328" s="118" t="s">
        <v>223</v>
      </c>
      <c r="AJ328" s="118" t="s">
        <v>223</v>
      </c>
    </row>
    <row r="329" spans="1:36" s="6" customFormat="1" ht="11.1" customHeight="1">
      <c r="A329" s="106" t="s">
        <v>447</v>
      </c>
      <c r="B329" s="107">
        <v>924</v>
      </c>
      <c r="C329" s="116" t="s">
        <v>223</v>
      </c>
      <c r="D329" s="116" t="s">
        <v>223</v>
      </c>
      <c r="E329" s="108">
        <v>37273592788</v>
      </c>
      <c r="F329" s="116" t="s">
        <v>223</v>
      </c>
      <c r="G329" s="116" t="s">
        <v>223</v>
      </c>
      <c r="H329" s="116" t="s">
        <v>223</v>
      </c>
      <c r="I329" s="132" t="s">
        <v>223</v>
      </c>
      <c r="J329" s="132" t="s">
        <v>223</v>
      </c>
      <c r="K329" s="132" t="s">
        <v>223</v>
      </c>
      <c r="L329" s="132" t="s">
        <v>223</v>
      </c>
      <c r="M329" s="109" t="s">
        <v>447</v>
      </c>
      <c r="N329" s="107">
        <v>924</v>
      </c>
      <c r="O329" s="118" t="s">
        <v>223</v>
      </c>
      <c r="P329" s="118" t="s">
        <v>223</v>
      </c>
      <c r="Q329" s="110">
        <f t="shared" si="221"/>
        <v>6878.230660001067</v>
      </c>
      <c r="R329" s="118" t="s">
        <v>223</v>
      </c>
      <c r="S329" s="118" t="s">
        <v>223</v>
      </c>
      <c r="T329" s="118" t="s">
        <v>223</v>
      </c>
      <c r="U329" s="118" t="s">
        <v>223</v>
      </c>
      <c r="V329" s="118" t="s">
        <v>223</v>
      </c>
      <c r="W329" s="118" t="s">
        <v>223</v>
      </c>
      <c r="X329" s="118" t="s">
        <v>223</v>
      </c>
      <c r="Y329" s="109" t="s">
        <v>447</v>
      </c>
      <c r="Z329" s="107">
        <v>924</v>
      </c>
      <c r="AA329" s="118" t="s">
        <v>223</v>
      </c>
      <c r="AB329" s="118" t="s">
        <v>223</v>
      </c>
      <c r="AC329" s="110">
        <f t="shared" si="222"/>
        <v>1677.617234146602</v>
      </c>
      <c r="AD329" s="118" t="s">
        <v>223</v>
      </c>
      <c r="AE329" s="118" t="s">
        <v>223</v>
      </c>
      <c r="AF329" s="118" t="s">
        <v>223</v>
      </c>
      <c r="AG329" s="118" t="s">
        <v>223</v>
      </c>
      <c r="AH329" s="118" t="s">
        <v>223</v>
      </c>
      <c r="AI329" s="118" t="s">
        <v>223</v>
      </c>
      <c r="AJ329" s="118" t="s">
        <v>223</v>
      </c>
    </row>
    <row r="330" spans="1:36" s="6" customFormat="1" ht="11.1" customHeight="1">
      <c r="A330" s="106" t="s">
        <v>448</v>
      </c>
      <c r="B330" s="107">
        <v>994</v>
      </c>
      <c r="C330" s="116" t="s">
        <v>223</v>
      </c>
      <c r="D330" s="116" t="s">
        <v>223</v>
      </c>
      <c r="E330" s="108">
        <v>1279351800</v>
      </c>
      <c r="F330" s="116" t="s">
        <v>223</v>
      </c>
      <c r="G330" s="116" t="s">
        <v>223</v>
      </c>
      <c r="H330" s="116" t="s">
        <v>223</v>
      </c>
      <c r="I330" s="132" t="s">
        <v>223</v>
      </c>
      <c r="J330" s="132" t="s">
        <v>223</v>
      </c>
      <c r="K330" s="132" t="s">
        <v>223</v>
      </c>
      <c r="L330" s="132" t="s">
        <v>223</v>
      </c>
      <c r="M330" s="109" t="s">
        <v>448</v>
      </c>
      <c r="N330" s="107">
        <v>994</v>
      </c>
      <c r="O330" s="118" t="s">
        <v>223</v>
      </c>
      <c r="P330" s="118" t="s">
        <v>223</v>
      </c>
      <c r="Q330" s="110">
        <f t="shared" si="221"/>
        <v>236.08340697762179</v>
      </c>
      <c r="R330" s="118" t="s">
        <v>223</v>
      </c>
      <c r="S330" s="118" t="s">
        <v>223</v>
      </c>
      <c r="T330" s="118" t="s">
        <v>223</v>
      </c>
      <c r="U330" s="118" t="s">
        <v>223</v>
      </c>
      <c r="V330" s="118" t="s">
        <v>223</v>
      </c>
      <c r="W330" s="118" t="s">
        <v>223</v>
      </c>
      <c r="X330" s="118" t="s">
        <v>223</v>
      </c>
      <c r="Y330" s="109" t="s">
        <v>448</v>
      </c>
      <c r="Z330" s="107">
        <v>994</v>
      </c>
      <c r="AA330" s="118" t="s">
        <v>223</v>
      </c>
      <c r="AB330" s="118" t="s">
        <v>223</v>
      </c>
      <c r="AC330" s="110">
        <f t="shared" si="222"/>
        <v>57.581318775029708</v>
      </c>
      <c r="AD330" s="118" t="s">
        <v>223</v>
      </c>
      <c r="AE330" s="118" t="s">
        <v>223</v>
      </c>
      <c r="AF330" s="118" t="s">
        <v>223</v>
      </c>
      <c r="AG330" s="118" t="s">
        <v>223</v>
      </c>
      <c r="AH330" s="118" t="s">
        <v>223</v>
      </c>
      <c r="AI330" s="118" t="s">
        <v>223</v>
      </c>
      <c r="AJ330" s="118" t="s">
        <v>223</v>
      </c>
    </row>
    <row r="331" spans="1:36" s="6" customFormat="1" ht="11.1" customHeight="1">
      <c r="A331" s="106" t="s">
        <v>449</v>
      </c>
      <c r="B331" s="107">
        <v>995</v>
      </c>
      <c r="C331" s="116" t="s">
        <v>223</v>
      </c>
      <c r="D331" s="116" t="s">
        <v>223</v>
      </c>
      <c r="E331" s="108">
        <v>1235738000</v>
      </c>
      <c r="F331" s="116" t="s">
        <v>223</v>
      </c>
      <c r="G331" s="116" t="s">
        <v>223</v>
      </c>
      <c r="H331" s="116" t="s">
        <v>223</v>
      </c>
      <c r="I331" s="132" t="s">
        <v>223</v>
      </c>
      <c r="J331" s="132" t="s">
        <v>223</v>
      </c>
      <c r="K331" s="132" t="s">
        <v>223</v>
      </c>
      <c r="L331" s="132" t="s">
        <v>223</v>
      </c>
      <c r="M331" s="109" t="s">
        <v>449</v>
      </c>
      <c r="N331" s="107">
        <v>995</v>
      </c>
      <c r="O331" s="118" t="s">
        <v>223</v>
      </c>
      <c r="P331" s="118" t="s">
        <v>223</v>
      </c>
      <c r="Q331" s="110">
        <f t="shared" si="221"/>
        <v>228.03519498836238</v>
      </c>
      <c r="R331" s="118" t="s">
        <v>223</v>
      </c>
      <c r="S331" s="118" t="s">
        <v>223</v>
      </c>
      <c r="T331" s="118" t="s">
        <v>223</v>
      </c>
      <c r="U331" s="118" t="s">
        <v>223</v>
      </c>
      <c r="V331" s="118" t="s">
        <v>223</v>
      </c>
      <c r="W331" s="118" t="s">
        <v>223</v>
      </c>
      <c r="X331" s="118" t="s">
        <v>223</v>
      </c>
      <c r="Y331" s="109" t="s">
        <v>449</v>
      </c>
      <c r="Z331" s="107">
        <v>995</v>
      </c>
      <c r="AA331" s="118" t="s">
        <v>223</v>
      </c>
      <c r="AB331" s="118" t="s">
        <v>223</v>
      </c>
      <c r="AC331" s="110">
        <f t="shared" si="222"/>
        <v>55.618340241063997</v>
      </c>
      <c r="AD331" s="118" t="s">
        <v>223</v>
      </c>
      <c r="AE331" s="118" t="s">
        <v>223</v>
      </c>
      <c r="AF331" s="118" t="s">
        <v>223</v>
      </c>
      <c r="AG331" s="118" t="s">
        <v>223</v>
      </c>
      <c r="AH331" s="118" t="s">
        <v>223</v>
      </c>
      <c r="AI331" s="118" t="s">
        <v>223</v>
      </c>
      <c r="AJ331" s="118" t="s">
        <v>223</v>
      </c>
    </row>
    <row r="332" spans="1:36" s="6" customFormat="1" ht="11.1" customHeight="1">
      <c r="A332" s="106" t="s">
        <v>450</v>
      </c>
      <c r="B332" s="107">
        <v>996</v>
      </c>
      <c r="C332" s="116" t="s">
        <v>223</v>
      </c>
      <c r="D332" s="116" t="s">
        <v>223</v>
      </c>
      <c r="E332" s="108">
        <v>5514604400</v>
      </c>
      <c r="F332" s="116" t="s">
        <v>223</v>
      </c>
      <c r="G332" s="116" t="s">
        <v>223</v>
      </c>
      <c r="H332" s="116" t="s">
        <v>223</v>
      </c>
      <c r="I332" s="132" t="s">
        <v>223</v>
      </c>
      <c r="J332" s="132" t="s">
        <v>223</v>
      </c>
      <c r="K332" s="132" t="s">
        <v>223</v>
      </c>
      <c r="L332" s="132" t="s">
        <v>223</v>
      </c>
      <c r="M332" s="109" t="s">
        <v>450</v>
      </c>
      <c r="N332" s="107">
        <v>996</v>
      </c>
      <c r="O332" s="118" t="s">
        <v>223</v>
      </c>
      <c r="P332" s="118" t="s">
        <v>223</v>
      </c>
      <c r="Q332" s="110">
        <f t="shared" si="221"/>
        <v>1017.6298613765064</v>
      </c>
      <c r="R332" s="118" t="s">
        <v>223</v>
      </c>
      <c r="S332" s="118" t="s">
        <v>223</v>
      </c>
      <c r="T332" s="118" t="s">
        <v>223</v>
      </c>
      <c r="U332" s="118" t="s">
        <v>223</v>
      </c>
      <c r="V332" s="118" t="s">
        <v>223</v>
      </c>
      <c r="W332" s="118" t="s">
        <v>223</v>
      </c>
      <c r="X332" s="118" t="s">
        <v>223</v>
      </c>
      <c r="Y332" s="109" t="s">
        <v>450</v>
      </c>
      <c r="Z332" s="107">
        <v>996</v>
      </c>
      <c r="AA332" s="118" t="s">
        <v>223</v>
      </c>
      <c r="AB332" s="118" t="s">
        <v>223</v>
      </c>
      <c r="AC332" s="110">
        <f t="shared" si="222"/>
        <v>248.20240521378207</v>
      </c>
      <c r="AD332" s="118" t="s">
        <v>223</v>
      </c>
      <c r="AE332" s="118" t="s">
        <v>223</v>
      </c>
      <c r="AF332" s="118" t="s">
        <v>223</v>
      </c>
      <c r="AG332" s="118" t="s">
        <v>223</v>
      </c>
      <c r="AH332" s="118" t="s">
        <v>223</v>
      </c>
      <c r="AI332" s="118" t="s">
        <v>223</v>
      </c>
      <c r="AJ332" s="118" t="s">
        <v>223</v>
      </c>
    </row>
    <row r="333" spans="1:36" s="6" customFormat="1" ht="11.1" customHeight="1">
      <c r="A333" s="106" t="s">
        <v>451</v>
      </c>
      <c r="B333" s="107">
        <v>997</v>
      </c>
      <c r="C333" s="116" t="s">
        <v>223</v>
      </c>
      <c r="D333" s="116" t="s">
        <v>223</v>
      </c>
      <c r="E333" s="108">
        <v>2189395100</v>
      </c>
      <c r="F333" s="116" t="s">
        <v>223</v>
      </c>
      <c r="G333" s="116" t="s">
        <v>223</v>
      </c>
      <c r="H333" s="116" t="s">
        <v>223</v>
      </c>
      <c r="I333" s="132" t="s">
        <v>223</v>
      </c>
      <c r="J333" s="132" t="s">
        <v>223</v>
      </c>
      <c r="K333" s="132" t="s">
        <v>223</v>
      </c>
      <c r="L333" s="132" t="s">
        <v>223</v>
      </c>
      <c r="M333" s="109" t="s">
        <v>451</v>
      </c>
      <c r="N333" s="107">
        <v>997</v>
      </c>
      <c r="O333" s="118" t="s">
        <v>223</v>
      </c>
      <c r="P333" s="118" t="s">
        <v>223</v>
      </c>
      <c r="Q333" s="110">
        <f t="shared" si="221"/>
        <v>404.01698299725763</v>
      </c>
      <c r="R333" s="118" t="s">
        <v>223</v>
      </c>
      <c r="S333" s="118" t="s">
        <v>223</v>
      </c>
      <c r="T333" s="118" t="s">
        <v>223</v>
      </c>
      <c r="U333" s="118" t="s">
        <v>223</v>
      </c>
      <c r="V333" s="118" t="s">
        <v>223</v>
      </c>
      <c r="W333" s="118" t="s">
        <v>223</v>
      </c>
      <c r="X333" s="118" t="s">
        <v>223</v>
      </c>
      <c r="Y333" s="109" t="s">
        <v>451</v>
      </c>
      <c r="Z333" s="107">
        <v>997</v>
      </c>
      <c r="AA333" s="118" t="s">
        <v>223</v>
      </c>
      <c r="AB333" s="118" t="s">
        <v>223</v>
      </c>
      <c r="AC333" s="110">
        <f t="shared" si="222"/>
        <v>98.540727560306749</v>
      </c>
      <c r="AD333" s="118" t="s">
        <v>223</v>
      </c>
      <c r="AE333" s="118" t="s">
        <v>223</v>
      </c>
      <c r="AF333" s="118" t="s">
        <v>223</v>
      </c>
      <c r="AG333" s="118" t="s">
        <v>223</v>
      </c>
      <c r="AH333" s="118" t="s">
        <v>223</v>
      </c>
      <c r="AI333" s="118" t="s">
        <v>223</v>
      </c>
      <c r="AJ333" s="118" t="s">
        <v>223</v>
      </c>
    </row>
    <row r="334" spans="1:36" s="6" customFormat="1" ht="11.1" customHeight="1">
      <c r="A334" s="106" t="s">
        <v>452</v>
      </c>
      <c r="B334" s="107">
        <v>977</v>
      </c>
      <c r="C334" s="116" t="s">
        <v>223</v>
      </c>
      <c r="D334" s="116" t="s">
        <v>223</v>
      </c>
      <c r="E334" s="108">
        <v>2943491000</v>
      </c>
      <c r="F334" s="116" t="s">
        <v>223</v>
      </c>
      <c r="G334" s="116" t="s">
        <v>223</v>
      </c>
      <c r="H334" s="116" t="s">
        <v>223</v>
      </c>
      <c r="I334" s="132" t="s">
        <v>223</v>
      </c>
      <c r="J334" s="132" t="s">
        <v>223</v>
      </c>
      <c r="K334" s="132" t="s">
        <v>223</v>
      </c>
      <c r="L334" s="132" t="s">
        <v>223</v>
      </c>
      <c r="M334" s="109" t="s">
        <v>452</v>
      </c>
      <c r="N334" s="107">
        <v>977</v>
      </c>
      <c r="O334" s="118" t="s">
        <v>223</v>
      </c>
      <c r="P334" s="118" t="s">
        <v>223</v>
      </c>
      <c r="Q334" s="110">
        <f t="shared" si="221"/>
        <v>543.17302221950752</v>
      </c>
      <c r="R334" s="118" t="s">
        <v>223</v>
      </c>
      <c r="S334" s="118" t="s">
        <v>223</v>
      </c>
      <c r="T334" s="118" t="s">
        <v>223</v>
      </c>
      <c r="U334" s="118" t="s">
        <v>223</v>
      </c>
      <c r="V334" s="118" t="s">
        <v>223</v>
      </c>
      <c r="W334" s="118" t="s">
        <v>223</v>
      </c>
      <c r="X334" s="118" t="s">
        <v>223</v>
      </c>
      <c r="Y334" s="109" t="s">
        <v>452</v>
      </c>
      <c r="Z334" s="107">
        <v>977</v>
      </c>
      <c r="AA334" s="118" t="s">
        <v>223</v>
      </c>
      <c r="AB334" s="118" t="s">
        <v>223</v>
      </c>
      <c r="AC334" s="110">
        <f t="shared" si="222"/>
        <v>132.48122493158721</v>
      </c>
      <c r="AD334" s="118" t="s">
        <v>223</v>
      </c>
      <c r="AE334" s="118" t="s">
        <v>223</v>
      </c>
      <c r="AF334" s="118" t="s">
        <v>223</v>
      </c>
      <c r="AG334" s="118" t="s">
        <v>223</v>
      </c>
      <c r="AH334" s="118" t="s">
        <v>223</v>
      </c>
      <c r="AI334" s="118" t="s">
        <v>223</v>
      </c>
      <c r="AJ334" s="118" t="s">
        <v>223</v>
      </c>
    </row>
    <row r="335" spans="1:36" s="6" customFormat="1" ht="11.1" customHeight="1">
      <c r="A335" s="128"/>
      <c r="B335" s="107"/>
      <c r="C335" s="108"/>
      <c r="D335" s="108"/>
      <c r="E335" s="108"/>
      <c r="F335" s="108"/>
      <c r="G335" s="108"/>
      <c r="H335" s="108"/>
      <c r="I335" s="145"/>
      <c r="J335" s="145"/>
      <c r="K335" s="145"/>
      <c r="L335" s="145"/>
      <c r="M335" s="129"/>
      <c r="N335" s="107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29"/>
      <c r="Z335" s="107"/>
      <c r="AA335" s="110"/>
      <c r="AB335" s="110"/>
      <c r="AC335" s="110"/>
      <c r="AD335" s="110"/>
      <c r="AE335" s="110"/>
      <c r="AF335" s="110"/>
      <c r="AG335" s="110"/>
      <c r="AH335" s="110"/>
      <c r="AI335" s="110"/>
      <c r="AJ335" s="110"/>
    </row>
    <row r="336" spans="1:36" s="6" customFormat="1" ht="11.1" customHeight="1">
      <c r="A336" s="104" t="s">
        <v>453</v>
      </c>
      <c r="B336" s="96"/>
      <c r="C336" s="165"/>
      <c r="D336" s="165"/>
      <c r="E336" s="165"/>
      <c r="F336" s="165"/>
      <c r="G336" s="165"/>
      <c r="H336" s="165"/>
      <c r="I336" s="148"/>
      <c r="J336" s="148"/>
      <c r="K336" s="148"/>
      <c r="L336" s="148"/>
      <c r="M336" s="105" t="s">
        <v>453</v>
      </c>
      <c r="N336" s="96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05" t="s">
        <v>453</v>
      </c>
      <c r="Z336" s="96"/>
      <c r="AA336" s="123"/>
      <c r="AB336" s="123"/>
      <c r="AC336" s="123"/>
      <c r="AD336" s="123"/>
      <c r="AE336" s="123"/>
      <c r="AF336" s="123"/>
      <c r="AG336" s="123"/>
      <c r="AH336" s="123"/>
      <c r="AI336" s="123"/>
      <c r="AJ336" s="123"/>
    </row>
    <row r="337" spans="1:36" s="6" customFormat="1" ht="11.1" customHeight="1">
      <c r="A337" s="106" t="s">
        <v>454</v>
      </c>
      <c r="B337" s="107"/>
      <c r="C337" s="108"/>
      <c r="D337" s="108"/>
      <c r="E337" s="108"/>
      <c r="F337" s="108"/>
      <c r="G337" s="108"/>
      <c r="H337" s="108"/>
      <c r="I337" s="145"/>
      <c r="J337" s="145"/>
      <c r="K337" s="145"/>
      <c r="L337" s="145"/>
      <c r="M337" s="109" t="s">
        <v>454</v>
      </c>
      <c r="N337" s="107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09" t="s">
        <v>454</v>
      </c>
      <c r="Z337" s="107"/>
      <c r="AA337" s="110"/>
      <c r="AB337" s="110"/>
      <c r="AC337" s="110"/>
      <c r="AD337" s="110"/>
      <c r="AE337" s="110"/>
      <c r="AF337" s="110"/>
      <c r="AG337" s="110"/>
      <c r="AH337" s="110"/>
      <c r="AI337" s="110"/>
      <c r="AJ337" s="110"/>
    </row>
    <row r="338" spans="1:36" s="6" customFormat="1" ht="11.1" customHeight="1">
      <c r="A338" s="106" t="s">
        <v>455</v>
      </c>
      <c r="B338" s="107">
        <v>923</v>
      </c>
      <c r="C338" s="116" t="s">
        <v>223</v>
      </c>
      <c r="D338" s="116" t="s">
        <v>223</v>
      </c>
      <c r="E338" s="116" t="s">
        <v>223</v>
      </c>
      <c r="F338" s="116" t="s">
        <v>223</v>
      </c>
      <c r="G338" s="170" t="s">
        <v>456</v>
      </c>
      <c r="H338" s="170" t="s">
        <v>456</v>
      </c>
      <c r="I338" s="171" t="s">
        <v>456</v>
      </c>
      <c r="J338" s="171" t="s">
        <v>456</v>
      </c>
      <c r="K338" s="171" t="s">
        <v>456</v>
      </c>
      <c r="L338" s="171" t="s">
        <v>456</v>
      </c>
      <c r="M338" s="109" t="s">
        <v>455</v>
      </c>
      <c r="N338" s="107">
        <v>923</v>
      </c>
      <c r="O338" s="118" t="s">
        <v>223</v>
      </c>
      <c r="P338" s="118" t="s">
        <v>223</v>
      </c>
      <c r="Q338" s="118" t="s">
        <v>223</v>
      </c>
      <c r="R338" s="118" t="s">
        <v>223</v>
      </c>
      <c r="S338" s="172" t="s">
        <v>456</v>
      </c>
      <c r="T338" s="172" t="s">
        <v>456</v>
      </c>
      <c r="U338" s="172" t="s">
        <v>456</v>
      </c>
      <c r="V338" s="172" t="s">
        <v>456</v>
      </c>
      <c r="W338" s="172" t="s">
        <v>456</v>
      </c>
      <c r="X338" s="172" t="s">
        <v>456</v>
      </c>
      <c r="Y338" s="109" t="s">
        <v>455</v>
      </c>
      <c r="Z338" s="107">
        <v>923</v>
      </c>
      <c r="AA338" s="118" t="s">
        <v>223</v>
      </c>
      <c r="AB338" s="118" t="s">
        <v>223</v>
      </c>
      <c r="AC338" s="118" t="s">
        <v>223</v>
      </c>
      <c r="AD338" s="118" t="s">
        <v>223</v>
      </c>
      <c r="AE338" s="172" t="s">
        <v>456</v>
      </c>
      <c r="AF338" s="172" t="s">
        <v>456</v>
      </c>
      <c r="AG338" s="172" t="s">
        <v>456</v>
      </c>
      <c r="AH338" s="172" t="s">
        <v>456</v>
      </c>
      <c r="AI338" s="172" t="s">
        <v>456</v>
      </c>
      <c r="AJ338" s="172" t="s">
        <v>456</v>
      </c>
    </row>
    <row r="339" spans="1:36" s="6" customFormat="1" ht="11.1" customHeight="1">
      <c r="A339" s="106" t="s">
        <v>457</v>
      </c>
      <c r="B339" s="107">
        <v>924</v>
      </c>
      <c r="C339" s="116" t="s">
        <v>223</v>
      </c>
      <c r="D339" s="116" t="s">
        <v>223</v>
      </c>
      <c r="E339" s="116" t="s">
        <v>223</v>
      </c>
      <c r="F339" s="116" t="s">
        <v>223</v>
      </c>
      <c r="G339" s="170" t="s">
        <v>456</v>
      </c>
      <c r="H339" s="170" t="s">
        <v>456</v>
      </c>
      <c r="I339" s="171" t="s">
        <v>456</v>
      </c>
      <c r="J339" s="171" t="s">
        <v>456</v>
      </c>
      <c r="K339" s="171" t="s">
        <v>456</v>
      </c>
      <c r="L339" s="171" t="s">
        <v>456</v>
      </c>
      <c r="M339" s="109" t="s">
        <v>457</v>
      </c>
      <c r="N339" s="107">
        <v>924</v>
      </c>
      <c r="O339" s="118" t="s">
        <v>223</v>
      </c>
      <c r="P339" s="118" t="s">
        <v>223</v>
      </c>
      <c r="Q339" s="118" t="s">
        <v>223</v>
      </c>
      <c r="R339" s="118" t="s">
        <v>223</v>
      </c>
      <c r="S339" s="172" t="s">
        <v>456</v>
      </c>
      <c r="T339" s="172" t="s">
        <v>456</v>
      </c>
      <c r="U339" s="172" t="s">
        <v>456</v>
      </c>
      <c r="V339" s="172" t="s">
        <v>456</v>
      </c>
      <c r="W339" s="172" t="s">
        <v>456</v>
      </c>
      <c r="X339" s="172" t="s">
        <v>456</v>
      </c>
      <c r="Y339" s="109" t="s">
        <v>457</v>
      </c>
      <c r="Z339" s="107">
        <v>924</v>
      </c>
      <c r="AA339" s="118" t="s">
        <v>223</v>
      </c>
      <c r="AB339" s="118" t="s">
        <v>223</v>
      </c>
      <c r="AC339" s="118" t="s">
        <v>223</v>
      </c>
      <c r="AD339" s="118" t="s">
        <v>223</v>
      </c>
      <c r="AE339" s="172" t="s">
        <v>456</v>
      </c>
      <c r="AF339" s="172" t="s">
        <v>456</v>
      </c>
      <c r="AG339" s="172" t="s">
        <v>456</v>
      </c>
      <c r="AH339" s="172" t="s">
        <v>456</v>
      </c>
      <c r="AI339" s="172" t="s">
        <v>456</v>
      </c>
      <c r="AJ339" s="172" t="s">
        <v>456</v>
      </c>
    </row>
    <row r="340" spans="1:36" s="6" customFormat="1" ht="11.1" customHeight="1">
      <c r="A340" s="106" t="s">
        <v>458</v>
      </c>
      <c r="B340" s="107">
        <v>925</v>
      </c>
      <c r="C340" s="116" t="s">
        <v>223</v>
      </c>
      <c r="D340" s="116" t="s">
        <v>223</v>
      </c>
      <c r="E340" s="116" t="s">
        <v>223</v>
      </c>
      <c r="F340" s="116" t="s">
        <v>223</v>
      </c>
      <c r="G340" s="170" t="s">
        <v>456</v>
      </c>
      <c r="H340" s="170" t="s">
        <v>456</v>
      </c>
      <c r="I340" s="171" t="s">
        <v>456</v>
      </c>
      <c r="J340" s="171" t="s">
        <v>456</v>
      </c>
      <c r="K340" s="171" t="s">
        <v>456</v>
      </c>
      <c r="L340" s="171" t="s">
        <v>456</v>
      </c>
      <c r="M340" s="109" t="s">
        <v>458</v>
      </c>
      <c r="N340" s="107">
        <v>925</v>
      </c>
      <c r="O340" s="118" t="s">
        <v>223</v>
      </c>
      <c r="P340" s="118" t="s">
        <v>223</v>
      </c>
      <c r="Q340" s="118" t="s">
        <v>223</v>
      </c>
      <c r="R340" s="118" t="s">
        <v>223</v>
      </c>
      <c r="S340" s="172" t="s">
        <v>456</v>
      </c>
      <c r="T340" s="172" t="s">
        <v>456</v>
      </c>
      <c r="U340" s="172" t="s">
        <v>456</v>
      </c>
      <c r="V340" s="172" t="s">
        <v>456</v>
      </c>
      <c r="W340" s="172" t="s">
        <v>456</v>
      </c>
      <c r="X340" s="172" t="s">
        <v>456</v>
      </c>
      <c r="Y340" s="109" t="s">
        <v>458</v>
      </c>
      <c r="Z340" s="107">
        <v>925</v>
      </c>
      <c r="AA340" s="118" t="s">
        <v>223</v>
      </c>
      <c r="AB340" s="118" t="s">
        <v>223</v>
      </c>
      <c r="AC340" s="118" t="s">
        <v>223</v>
      </c>
      <c r="AD340" s="118" t="s">
        <v>223</v>
      </c>
      <c r="AE340" s="172" t="s">
        <v>456</v>
      </c>
      <c r="AF340" s="172" t="s">
        <v>456</v>
      </c>
      <c r="AG340" s="172" t="s">
        <v>456</v>
      </c>
      <c r="AH340" s="172" t="s">
        <v>456</v>
      </c>
      <c r="AI340" s="172" t="s">
        <v>456</v>
      </c>
      <c r="AJ340" s="172" t="s">
        <v>456</v>
      </c>
    </row>
    <row r="341" spans="1:36" s="6" customFormat="1" ht="11.1" customHeight="1">
      <c r="A341" s="106" t="s">
        <v>459</v>
      </c>
      <c r="B341" s="107">
        <v>926</v>
      </c>
      <c r="C341" s="116" t="s">
        <v>223</v>
      </c>
      <c r="D341" s="116" t="s">
        <v>223</v>
      </c>
      <c r="E341" s="116" t="s">
        <v>223</v>
      </c>
      <c r="F341" s="116" t="s">
        <v>223</v>
      </c>
      <c r="G341" s="170" t="s">
        <v>456</v>
      </c>
      <c r="H341" s="170" t="s">
        <v>456</v>
      </c>
      <c r="I341" s="171" t="s">
        <v>456</v>
      </c>
      <c r="J341" s="171" t="s">
        <v>456</v>
      </c>
      <c r="K341" s="171" t="s">
        <v>456</v>
      </c>
      <c r="L341" s="171" t="s">
        <v>456</v>
      </c>
      <c r="M341" s="109" t="s">
        <v>459</v>
      </c>
      <c r="N341" s="107">
        <v>926</v>
      </c>
      <c r="O341" s="118" t="s">
        <v>223</v>
      </c>
      <c r="P341" s="118" t="s">
        <v>223</v>
      </c>
      <c r="Q341" s="118" t="s">
        <v>223</v>
      </c>
      <c r="R341" s="118" t="s">
        <v>223</v>
      </c>
      <c r="S341" s="172" t="s">
        <v>456</v>
      </c>
      <c r="T341" s="172" t="s">
        <v>456</v>
      </c>
      <c r="U341" s="172" t="s">
        <v>456</v>
      </c>
      <c r="V341" s="172" t="s">
        <v>456</v>
      </c>
      <c r="W341" s="172" t="s">
        <v>456</v>
      </c>
      <c r="X341" s="172" t="s">
        <v>456</v>
      </c>
      <c r="Y341" s="109" t="s">
        <v>459</v>
      </c>
      <c r="Z341" s="107">
        <v>926</v>
      </c>
      <c r="AA341" s="118" t="s">
        <v>223</v>
      </c>
      <c r="AB341" s="118" t="s">
        <v>223</v>
      </c>
      <c r="AC341" s="118" t="s">
        <v>223</v>
      </c>
      <c r="AD341" s="118" t="s">
        <v>223</v>
      </c>
      <c r="AE341" s="172" t="s">
        <v>456</v>
      </c>
      <c r="AF341" s="172" t="s">
        <v>456</v>
      </c>
      <c r="AG341" s="172" t="s">
        <v>456</v>
      </c>
      <c r="AH341" s="172" t="s">
        <v>456</v>
      </c>
      <c r="AI341" s="172" t="s">
        <v>456</v>
      </c>
      <c r="AJ341" s="172" t="s">
        <v>456</v>
      </c>
    </row>
    <row r="342" spans="1:36" s="6" customFormat="1" ht="11.1" customHeight="1">
      <c r="A342" s="106" t="s">
        <v>460</v>
      </c>
      <c r="B342" s="107"/>
      <c r="C342" s="108"/>
      <c r="D342" s="108"/>
      <c r="E342" s="108"/>
      <c r="F342" s="108"/>
      <c r="G342" s="108"/>
      <c r="H342" s="108"/>
      <c r="I342" s="117"/>
      <c r="J342" s="117"/>
      <c r="K342" s="117"/>
      <c r="L342" s="117"/>
      <c r="M342" s="109" t="s">
        <v>460</v>
      </c>
      <c r="N342" s="107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09" t="s">
        <v>460</v>
      </c>
      <c r="Z342" s="107"/>
      <c r="AA342" s="110"/>
      <c r="AB342" s="110"/>
      <c r="AC342" s="110"/>
      <c r="AD342" s="110"/>
      <c r="AE342" s="110"/>
      <c r="AF342" s="110"/>
      <c r="AG342" s="110"/>
      <c r="AH342" s="110"/>
      <c r="AI342" s="110"/>
      <c r="AJ342" s="110"/>
    </row>
    <row r="343" spans="1:36" s="6" customFormat="1" ht="11.1" customHeight="1">
      <c r="A343" s="106" t="s">
        <v>455</v>
      </c>
      <c r="B343" s="107">
        <v>927</v>
      </c>
      <c r="C343" s="116" t="s">
        <v>223</v>
      </c>
      <c r="D343" s="116" t="s">
        <v>223</v>
      </c>
      <c r="E343" s="116" t="s">
        <v>223</v>
      </c>
      <c r="F343" s="116" t="s">
        <v>223</v>
      </c>
      <c r="G343" s="170" t="s">
        <v>456</v>
      </c>
      <c r="H343" s="170" t="s">
        <v>456</v>
      </c>
      <c r="I343" s="171" t="s">
        <v>456</v>
      </c>
      <c r="J343" s="171" t="s">
        <v>456</v>
      </c>
      <c r="K343" s="171" t="s">
        <v>456</v>
      </c>
      <c r="L343" s="171" t="s">
        <v>456</v>
      </c>
      <c r="M343" s="109" t="s">
        <v>455</v>
      </c>
      <c r="N343" s="107">
        <v>927</v>
      </c>
      <c r="O343" s="118" t="s">
        <v>223</v>
      </c>
      <c r="P343" s="118" t="s">
        <v>223</v>
      </c>
      <c r="Q343" s="118" t="s">
        <v>223</v>
      </c>
      <c r="R343" s="118" t="s">
        <v>223</v>
      </c>
      <c r="S343" s="172" t="s">
        <v>456</v>
      </c>
      <c r="T343" s="172" t="s">
        <v>456</v>
      </c>
      <c r="U343" s="172" t="s">
        <v>456</v>
      </c>
      <c r="V343" s="172" t="s">
        <v>456</v>
      </c>
      <c r="W343" s="172" t="s">
        <v>456</v>
      </c>
      <c r="X343" s="172" t="s">
        <v>456</v>
      </c>
      <c r="Y343" s="109" t="s">
        <v>455</v>
      </c>
      <c r="Z343" s="107">
        <v>927</v>
      </c>
      <c r="AA343" s="118" t="s">
        <v>223</v>
      </c>
      <c r="AB343" s="118" t="s">
        <v>223</v>
      </c>
      <c r="AC343" s="118" t="s">
        <v>223</v>
      </c>
      <c r="AD343" s="118" t="s">
        <v>223</v>
      </c>
      <c r="AE343" s="172" t="s">
        <v>456</v>
      </c>
      <c r="AF343" s="172" t="s">
        <v>456</v>
      </c>
      <c r="AG343" s="172" t="s">
        <v>456</v>
      </c>
      <c r="AH343" s="172" t="s">
        <v>456</v>
      </c>
      <c r="AI343" s="172" t="s">
        <v>456</v>
      </c>
      <c r="AJ343" s="172" t="s">
        <v>456</v>
      </c>
    </row>
    <row r="344" spans="1:36" s="6" customFormat="1" ht="11.1" customHeight="1">
      <c r="A344" s="106" t="s">
        <v>457</v>
      </c>
      <c r="B344" s="107">
        <v>928</v>
      </c>
      <c r="C344" s="116" t="s">
        <v>223</v>
      </c>
      <c r="D344" s="116" t="s">
        <v>223</v>
      </c>
      <c r="E344" s="116" t="s">
        <v>223</v>
      </c>
      <c r="F344" s="116" t="s">
        <v>223</v>
      </c>
      <c r="G344" s="170" t="s">
        <v>456</v>
      </c>
      <c r="H344" s="170" t="s">
        <v>456</v>
      </c>
      <c r="I344" s="171" t="s">
        <v>456</v>
      </c>
      <c r="J344" s="171" t="s">
        <v>456</v>
      </c>
      <c r="K344" s="171" t="s">
        <v>456</v>
      </c>
      <c r="L344" s="171" t="s">
        <v>456</v>
      </c>
      <c r="M344" s="109" t="s">
        <v>457</v>
      </c>
      <c r="N344" s="107">
        <v>928</v>
      </c>
      <c r="O344" s="118" t="s">
        <v>223</v>
      </c>
      <c r="P344" s="118" t="s">
        <v>223</v>
      </c>
      <c r="Q344" s="118" t="s">
        <v>223</v>
      </c>
      <c r="R344" s="118" t="s">
        <v>223</v>
      </c>
      <c r="S344" s="172" t="s">
        <v>456</v>
      </c>
      <c r="T344" s="172" t="s">
        <v>456</v>
      </c>
      <c r="U344" s="172" t="s">
        <v>456</v>
      </c>
      <c r="V344" s="172" t="s">
        <v>456</v>
      </c>
      <c r="W344" s="172" t="s">
        <v>456</v>
      </c>
      <c r="X344" s="172" t="s">
        <v>456</v>
      </c>
      <c r="Y344" s="109" t="s">
        <v>457</v>
      </c>
      <c r="Z344" s="107">
        <v>928</v>
      </c>
      <c r="AA344" s="118" t="s">
        <v>223</v>
      </c>
      <c r="AB344" s="118" t="s">
        <v>223</v>
      </c>
      <c r="AC344" s="118" t="s">
        <v>223</v>
      </c>
      <c r="AD344" s="118" t="s">
        <v>223</v>
      </c>
      <c r="AE344" s="172" t="s">
        <v>456</v>
      </c>
      <c r="AF344" s="172" t="s">
        <v>456</v>
      </c>
      <c r="AG344" s="172" t="s">
        <v>456</v>
      </c>
      <c r="AH344" s="172" t="s">
        <v>456</v>
      </c>
      <c r="AI344" s="172" t="s">
        <v>456</v>
      </c>
      <c r="AJ344" s="172" t="s">
        <v>456</v>
      </c>
    </row>
    <row r="345" spans="1:36" s="6" customFormat="1" ht="11.1" customHeight="1">
      <c r="A345" s="106" t="s">
        <v>458</v>
      </c>
      <c r="B345" s="107">
        <v>929</v>
      </c>
      <c r="C345" s="116" t="s">
        <v>223</v>
      </c>
      <c r="D345" s="116" t="s">
        <v>223</v>
      </c>
      <c r="E345" s="116" t="s">
        <v>223</v>
      </c>
      <c r="F345" s="116" t="s">
        <v>223</v>
      </c>
      <c r="G345" s="170" t="s">
        <v>456</v>
      </c>
      <c r="H345" s="170" t="s">
        <v>456</v>
      </c>
      <c r="I345" s="171" t="s">
        <v>456</v>
      </c>
      <c r="J345" s="171" t="s">
        <v>456</v>
      </c>
      <c r="K345" s="171" t="s">
        <v>456</v>
      </c>
      <c r="L345" s="171" t="s">
        <v>456</v>
      </c>
      <c r="M345" s="109" t="s">
        <v>458</v>
      </c>
      <c r="N345" s="107">
        <v>929</v>
      </c>
      <c r="O345" s="118" t="s">
        <v>223</v>
      </c>
      <c r="P345" s="118" t="s">
        <v>223</v>
      </c>
      <c r="Q345" s="118" t="s">
        <v>223</v>
      </c>
      <c r="R345" s="118" t="s">
        <v>223</v>
      </c>
      <c r="S345" s="172" t="s">
        <v>456</v>
      </c>
      <c r="T345" s="172" t="s">
        <v>456</v>
      </c>
      <c r="U345" s="172" t="s">
        <v>456</v>
      </c>
      <c r="V345" s="172" t="s">
        <v>456</v>
      </c>
      <c r="W345" s="172" t="s">
        <v>456</v>
      </c>
      <c r="X345" s="172" t="s">
        <v>456</v>
      </c>
      <c r="Y345" s="109" t="s">
        <v>458</v>
      </c>
      <c r="Z345" s="107">
        <v>929</v>
      </c>
      <c r="AA345" s="118" t="s">
        <v>223</v>
      </c>
      <c r="AB345" s="118" t="s">
        <v>223</v>
      </c>
      <c r="AC345" s="118" t="s">
        <v>223</v>
      </c>
      <c r="AD345" s="118" t="s">
        <v>223</v>
      </c>
      <c r="AE345" s="172" t="s">
        <v>456</v>
      </c>
      <c r="AF345" s="172" t="s">
        <v>456</v>
      </c>
      <c r="AG345" s="172" t="s">
        <v>456</v>
      </c>
      <c r="AH345" s="172" t="s">
        <v>456</v>
      </c>
      <c r="AI345" s="172" t="s">
        <v>456</v>
      </c>
      <c r="AJ345" s="172" t="s">
        <v>456</v>
      </c>
    </row>
    <row r="346" spans="1:36" s="6" customFormat="1" ht="11.1" customHeight="1">
      <c r="A346" s="106" t="s">
        <v>459</v>
      </c>
      <c r="B346" s="107">
        <v>930</v>
      </c>
      <c r="C346" s="116" t="s">
        <v>223</v>
      </c>
      <c r="D346" s="116" t="s">
        <v>223</v>
      </c>
      <c r="E346" s="116" t="s">
        <v>223</v>
      </c>
      <c r="F346" s="116" t="s">
        <v>223</v>
      </c>
      <c r="G346" s="170" t="s">
        <v>456</v>
      </c>
      <c r="H346" s="170" t="s">
        <v>456</v>
      </c>
      <c r="I346" s="171" t="s">
        <v>456</v>
      </c>
      <c r="J346" s="171" t="s">
        <v>456</v>
      </c>
      <c r="K346" s="171" t="s">
        <v>456</v>
      </c>
      <c r="L346" s="171" t="s">
        <v>456</v>
      </c>
      <c r="M346" s="109" t="s">
        <v>459</v>
      </c>
      <c r="N346" s="107">
        <v>930</v>
      </c>
      <c r="O346" s="118" t="s">
        <v>223</v>
      </c>
      <c r="P346" s="118" t="s">
        <v>223</v>
      </c>
      <c r="Q346" s="118" t="s">
        <v>223</v>
      </c>
      <c r="R346" s="118" t="s">
        <v>223</v>
      </c>
      <c r="S346" s="172" t="s">
        <v>456</v>
      </c>
      <c r="T346" s="172" t="s">
        <v>456</v>
      </c>
      <c r="U346" s="172" t="s">
        <v>456</v>
      </c>
      <c r="V346" s="172" t="s">
        <v>456</v>
      </c>
      <c r="W346" s="172" t="s">
        <v>456</v>
      </c>
      <c r="X346" s="172" t="s">
        <v>456</v>
      </c>
      <c r="Y346" s="109" t="s">
        <v>459</v>
      </c>
      <c r="Z346" s="107">
        <v>930</v>
      </c>
      <c r="AA346" s="118" t="s">
        <v>223</v>
      </c>
      <c r="AB346" s="118" t="s">
        <v>223</v>
      </c>
      <c r="AC346" s="118" t="s">
        <v>223</v>
      </c>
      <c r="AD346" s="118" t="s">
        <v>223</v>
      </c>
      <c r="AE346" s="172" t="s">
        <v>456</v>
      </c>
      <c r="AF346" s="172" t="s">
        <v>456</v>
      </c>
      <c r="AG346" s="172" t="s">
        <v>456</v>
      </c>
      <c r="AH346" s="172" t="s">
        <v>456</v>
      </c>
      <c r="AI346" s="172" t="s">
        <v>456</v>
      </c>
      <c r="AJ346" s="172" t="s">
        <v>456</v>
      </c>
    </row>
    <row r="347" spans="1:36" s="6" customFormat="1" ht="11.1" customHeight="1">
      <c r="A347" s="128"/>
      <c r="B347" s="107"/>
      <c r="C347" s="108"/>
      <c r="D347" s="108"/>
      <c r="E347" s="108"/>
      <c r="F347" s="108"/>
      <c r="G347" s="108"/>
      <c r="H347" s="108"/>
      <c r="I347" s="145"/>
      <c r="J347" s="145"/>
      <c r="K347" s="145"/>
      <c r="L347" s="145"/>
      <c r="M347" s="129"/>
      <c r="N347" s="107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29"/>
      <c r="Z347" s="107"/>
      <c r="AA347" s="110"/>
      <c r="AB347" s="110"/>
      <c r="AC347" s="110"/>
      <c r="AD347" s="110"/>
      <c r="AE347" s="110"/>
      <c r="AF347" s="110"/>
      <c r="AG347" s="110"/>
      <c r="AH347" s="110"/>
      <c r="AI347" s="110"/>
      <c r="AJ347" s="110"/>
    </row>
    <row r="348" spans="1:36" s="6" customFormat="1" ht="11.1" customHeight="1">
      <c r="A348" s="100" t="s">
        <v>34</v>
      </c>
      <c r="B348" s="96"/>
      <c r="C348" s="134">
        <v>16434</v>
      </c>
      <c r="D348" s="134">
        <v>16434</v>
      </c>
      <c r="E348" s="134">
        <v>16434</v>
      </c>
      <c r="F348" s="134">
        <v>16434</v>
      </c>
      <c r="G348" s="134">
        <v>14706</v>
      </c>
      <c r="H348" s="134">
        <v>13702</v>
      </c>
      <c r="I348" s="122">
        <v>13701</v>
      </c>
      <c r="J348" s="122">
        <v>14031</v>
      </c>
      <c r="K348" s="122">
        <v>13801</v>
      </c>
      <c r="L348" s="122">
        <v>13801</v>
      </c>
      <c r="M348" s="103" t="s">
        <v>34</v>
      </c>
      <c r="N348" s="96"/>
      <c r="O348" s="173">
        <f t="shared" ref="O348:X350" si="223">+C348</f>
        <v>16434</v>
      </c>
      <c r="P348" s="173">
        <f t="shared" si="223"/>
        <v>16434</v>
      </c>
      <c r="Q348" s="173">
        <f t="shared" si="223"/>
        <v>16434</v>
      </c>
      <c r="R348" s="173">
        <f t="shared" si="223"/>
        <v>16434</v>
      </c>
      <c r="S348" s="173">
        <f t="shared" si="223"/>
        <v>14706</v>
      </c>
      <c r="T348" s="173">
        <f t="shared" si="223"/>
        <v>13702</v>
      </c>
      <c r="U348" s="173">
        <f t="shared" si="223"/>
        <v>13701</v>
      </c>
      <c r="V348" s="173">
        <f t="shared" si="223"/>
        <v>14031</v>
      </c>
      <c r="W348" s="173">
        <f t="shared" si="223"/>
        <v>13801</v>
      </c>
      <c r="X348" s="173">
        <f t="shared" si="223"/>
        <v>13801</v>
      </c>
      <c r="Y348" s="103" t="s">
        <v>34</v>
      </c>
      <c r="Z348" s="96"/>
      <c r="AA348" s="173">
        <f t="shared" ref="AA348:AJ350" si="224">+O348</f>
        <v>16434</v>
      </c>
      <c r="AB348" s="173">
        <f t="shared" si="224"/>
        <v>16434</v>
      </c>
      <c r="AC348" s="173">
        <f t="shared" si="224"/>
        <v>16434</v>
      </c>
      <c r="AD348" s="173">
        <f t="shared" si="224"/>
        <v>16434</v>
      </c>
      <c r="AE348" s="173">
        <f t="shared" si="224"/>
        <v>14706</v>
      </c>
      <c r="AF348" s="173">
        <f t="shared" si="224"/>
        <v>13702</v>
      </c>
      <c r="AG348" s="173">
        <f t="shared" si="224"/>
        <v>13701</v>
      </c>
      <c r="AH348" s="173">
        <f t="shared" si="224"/>
        <v>14031</v>
      </c>
      <c r="AI348" s="173">
        <f t="shared" si="224"/>
        <v>13801</v>
      </c>
      <c r="AJ348" s="173">
        <f t="shared" si="224"/>
        <v>13801</v>
      </c>
    </row>
    <row r="349" spans="1:36" s="6" customFormat="1" ht="11.1" customHeight="1">
      <c r="A349" s="100" t="s">
        <v>35</v>
      </c>
      <c r="B349" s="96"/>
      <c r="C349" s="134">
        <v>5159991</v>
      </c>
      <c r="D349" s="134">
        <v>5287388</v>
      </c>
      <c r="E349" s="134">
        <v>5419067</v>
      </c>
      <c r="F349" s="134">
        <v>5567351</v>
      </c>
      <c r="G349" s="134">
        <v>5731179</v>
      </c>
      <c r="H349" s="134">
        <v>5908262</v>
      </c>
      <c r="I349" s="122">
        <v>6104309</v>
      </c>
      <c r="J349" s="122">
        <v>6273056</v>
      </c>
      <c r="K349" s="122">
        <v>6431105</v>
      </c>
      <c r="L349" s="122">
        <v>6588644</v>
      </c>
      <c r="M349" s="103" t="s">
        <v>35</v>
      </c>
      <c r="N349" s="96"/>
      <c r="O349" s="173">
        <f t="shared" si="223"/>
        <v>5159991</v>
      </c>
      <c r="P349" s="173">
        <f t="shared" si="223"/>
        <v>5287388</v>
      </c>
      <c r="Q349" s="173">
        <f t="shared" si="223"/>
        <v>5419067</v>
      </c>
      <c r="R349" s="173">
        <f t="shared" si="223"/>
        <v>5567351</v>
      </c>
      <c r="S349" s="173">
        <f t="shared" si="223"/>
        <v>5731179</v>
      </c>
      <c r="T349" s="173">
        <f t="shared" si="223"/>
        <v>5908262</v>
      </c>
      <c r="U349" s="173">
        <f t="shared" si="223"/>
        <v>6104309</v>
      </c>
      <c r="V349" s="173">
        <f t="shared" si="223"/>
        <v>6273056</v>
      </c>
      <c r="W349" s="173">
        <f t="shared" si="223"/>
        <v>6431105</v>
      </c>
      <c r="X349" s="173">
        <f t="shared" si="223"/>
        <v>6588644</v>
      </c>
      <c r="Y349" s="103" t="s">
        <v>35</v>
      </c>
      <c r="Z349" s="96"/>
      <c r="AA349" s="173">
        <f t="shared" si="224"/>
        <v>5159991</v>
      </c>
      <c r="AB349" s="173">
        <f t="shared" si="224"/>
        <v>5287388</v>
      </c>
      <c r="AC349" s="173">
        <f t="shared" si="224"/>
        <v>5419067</v>
      </c>
      <c r="AD349" s="173">
        <f t="shared" si="224"/>
        <v>5567351</v>
      </c>
      <c r="AE349" s="173">
        <f t="shared" si="224"/>
        <v>5731179</v>
      </c>
      <c r="AF349" s="173">
        <f t="shared" si="224"/>
        <v>5908262</v>
      </c>
      <c r="AG349" s="173">
        <f t="shared" si="224"/>
        <v>6104309</v>
      </c>
      <c r="AH349" s="173">
        <f t="shared" si="224"/>
        <v>6273056</v>
      </c>
      <c r="AI349" s="173">
        <f t="shared" si="224"/>
        <v>6431105</v>
      </c>
      <c r="AJ349" s="173">
        <f t="shared" si="224"/>
        <v>6588644</v>
      </c>
    </row>
    <row r="350" spans="1:36" s="6" customFormat="1" ht="11.1" customHeight="1" thickBot="1">
      <c r="A350" s="174" t="s">
        <v>36</v>
      </c>
      <c r="B350" s="175"/>
      <c r="C350" s="176">
        <v>4.16</v>
      </c>
      <c r="D350" s="176">
        <v>4.1100000000000003</v>
      </c>
      <c r="E350" s="176">
        <v>4.0999999999999996</v>
      </c>
      <c r="F350" s="176">
        <v>4.0199999999999996</v>
      </c>
      <c r="G350" s="176">
        <v>3.94</v>
      </c>
      <c r="H350" s="176">
        <v>3.92</v>
      </c>
      <c r="I350" s="177">
        <v>3.84</v>
      </c>
      <c r="J350" s="177">
        <v>3.77</v>
      </c>
      <c r="K350" s="177">
        <v>3.63</v>
      </c>
      <c r="L350" s="177">
        <v>3.62</v>
      </c>
      <c r="M350" s="178" t="s">
        <v>36</v>
      </c>
      <c r="N350" s="175"/>
      <c r="O350" s="179">
        <f t="shared" si="223"/>
        <v>4.16</v>
      </c>
      <c r="P350" s="179">
        <f t="shared" si="223"/>
        <v>4.1100000000000003</v>
      </c>
      <c r="Q350" s="179">
        <f t="shared" si="223"/>
        <v>4.0999999999999996</v>
      </c>
      <c r="R350" s="179">
        <f t="shared" si="223"/>
        <v>4.0199999999999996</v>
      </c>
      <c r="S350" s="179">
        <f t="shared" si="223"/>
        <v>3.94</v>
      </c>
      <c r="T350" s="179">
        <f t="shared" si="223"/>
        <v>3.92</v>
      </c>
      <c r="U350" s="179">
        <f t="shared" si="223"/>
        <v>3.84</v>
      </c>
      <c r="V350" s="179">
        <f t="shared" si="223"/>
        <v>3.77</v>
      </c>
      <c r="W350" s="179">
        <f t="shared" si="223"/>
        <v>3.63</v>
      </c>
      <c r="X350" s="179">
        <f t="shared" si="223"/>
        <v>3.62</v>
      </c>
      <c r="Y350" s="178" t="s">
        <v>36</v>
      </c>
      <c r="Z350" s="175"/>
      <c r="AA350" s="179">
        <f t="shared" si="224"/>
        <v>4.16</v>
      </c>
      <c r="AB350" s="179">
        <f t="shared" si="224"/>
        <v>4.1100000000000003</v>
      </c>
      <c r="AC350" s="179">
        <f t="shared" si="224"/>
        <v>4.0999999999999996</v>
      </c>
      <c r="AD350" s="179">
        <f t="shared" si="224"/>
        <v>4.0199999999999996</v>
      </c>
      <c r="AE350" s="179">
        <f t="shared" si="224"/>
        <v>3.94</v>
      </c>
      <c r="AF350" s="179">
        <f t="shared" si="224"/>
        <v>3.92</v>
      </c>
      <c r="AG350" s="179">
        <f t="shared" si="224"/>
        <v>3.84</v>
      </c>
      <c r="AH350" s="179">
        <f t="shared" si="224"/>
        <v>3.77</v>
      </c>
      <c r="AI350" s="179">
        <f t="shared" si="224"/>
        <v>3.63</v>
      </c>
      <c r="AJ350" s="179">
        <f t="shared" si="224"/>
        <v>3.62</v>
      </c>
    </row>
  </sheetData>
  <mergeCells count="1">
    <mergeCell ref="A1:C1"/>
  </mergeCells>
  <phoneticPr fontId="42" type="noConversion"/>
  <printOptions gridLinesSet="0"/>
  <pageMargins left="0" right="0" top="0.19685039370078741" bottom="0.39370078740157483" header="0.19685039370078741" footer="0.11811023622047245"/>
  <pageSetup paperSize="9" orientation="landscape" horizontalDpi="4294967292" r:id="rId1"/>
  <headerFooter alignWithMargins="0">
    <oddFooter>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56"/>
  <sheetViews>
    <sheetView showGridLines="0" tabSelected="1" workbookViewId="0">
      <selection activeCell="A8" sqref="A8"/>
    </sheetView>
  </sheetViews>
  <sheetFormatPr defaultRowHeight="14.25"/>
  <cols>
    <col min="1" max="1" width="51.5" style="63" bestFit="1" customWidth="1"/>
    <col min="2" max="2" width="26.75" style="76" customWidth="1"/>
    <col min="3" max="3" width="14.75" style="40" bestFit="1" customWidth="1"/>
    <col min="4" max="5" width="10.25" style="40" bestFit="1" customWidth="1"/>
    <col min="6" max="16384" width="9" style="64"/>
  </cols>
  <sheetData>
    <row r="1" spans="1:5" s="42" customFormat="1" ht="26.25" customHeight="1">
      <c r="A1" s="186" t="s">
        <v>93</v>
      </c>
      <c r="B1" s="186"/>
      <c r="C1" s="186"/>
      <c r="D1" s="186"/>
      <c r="E1" s="186"/>
    </row>
    <row r="2" spans="1:5" s="42" customFormat="1" ht="20.25" thickBot="1">
      <c r="A2" s="187" t="s">
        <v>198</v>
      </c>
      <c r="B2" s="187"/>
      <c r="C2" s="187"/>
      <c r="D2" s="187"/>
      <c r="E2" s="70" t="s">
        <v>94</v>
      </c>
    </row>
    <row r="3" spans="1:5" s="46" customFormat="1" ht="20.25" customHeight="1">
      <c r="A3" s="43" t="s">
        <v>3</v>
      </c>
      <c r="B3" s="44" t="s">
        <v>4</v>
      </c>
      <c r="C3" s="68" t="s">
        <v>90</v>
      </c>
      <c r="D3" s="69" t="s">
        <v>91</v>
      </c>
      <c r="E3" s="45" t="s">
        <v>92</v>
      </c>
    </row>
    <row r="4" spans="1:5" s="51" customFormat="1" ht="15" customHeight="1">
      <c r="A4" s="47" t="s">
        <v>68</v>
      </c>
      <c r="B4" s="73">
        <v>190</v>
      </c>
      <c r="C4" s="49">
        <v>5703752096419</v>
      </c>
      <c r="D4" s="50">
        <f>ROUND(C4/$C$51,0)</f>
        <v>674344</v>
      </c>
      <c r="E4" s="49">
        <f t="shared" ref="E4:E48" si="0">+D4/$C$52</f>
        <v>219656.02605863192</v>
      </c>
    </row>
    <row r="5" spans="1:5" s="54" customFormat="1" ht="15" customHeight="1">
      <c r="A5" s="52" t="s">
        <v>69</v>
      </c>
      <c r="B5" s="73">
        <v>210</v>
      </c>
      <c r="C5" s="49">
        <v>4226635373203</v>
      </c>
      <c r="D5" s="50">
        <f t="shared" ref="D5:D48" si="1">ROUND(C5/$C$51,0)</f>
        <v>499707</v>
      </c>
      <c r="E5" s="49">
        <f t="shared" si="0"/>
        <v>162771.00977198698</v>
      </c>
    </row>
    <row r="6" spans="1:5" s="54" customFormat="1" ht="15" customHeight="1">
      <c r="A6" s="52" t="s">
        <v>70</v>
      </c>
      <c r="B6" s="73">
        <v>220</v>
      </c>
      <c r="C6" s="49">
        <v>394091399245</v>
      </c>
      <c r="D6" s="50">
        <f t="shared" si="1"/>
        <v>46593</v>
      </c>
      <c r="E6" s="49">
        <f t="shared" si="0"/>
        <v>15176.872964169383</v>
      </c>
    </row>
    <row r="7" spans="1:5" s="54" customFormat="1" ht="15" customHeight="1">
      <c r="A7" s="52" t="s">
        <v>71</v>
      </c>
      <c r="B7" s="73">
        <v>230</v>
      </c>
      <c r="C7" s="49">
        <v>1083025323971</v>
      </c>
      <c r="D7" s="50">
        <f t="shared" si="1"/>
        <v>128044</v>
      </c>
      <c r="E7" s="49">
        <f t="shared" si="0"/>
        <v>41708.143322475575</v>
      </c>
    </row>
    <row r="8" spans="1:5" s="51" customFormat="1" ht="15" customHeight="1">
      <c r="A8" s="47" t="s">
        <v>72</v>
      </c>
      <c r="B8" s="73">
        <v>240</v>
      </c>
      <c r="C8" s="49">
        <v>1305128362111</v>
      </c>
      <c r="D8" s="50">
        <f t="shared" si="1"/>
        <v>154303</v>
      </c>
      <c r="E8" s="49">
        <f t="shared" si="0"/>
        <v>50261.563517915311</v>
      </c>
    </row>
    <row r="9" spans="1:5" s="54" customFormat="1" ht="15" customHeight="1">
      <c r="A9" s="47" t="s">
        <v>73</v>
      </c>
      <c r="B9" s="73">
        <v>330</v>
      </c>
      <c r="C9" s="49">
        <v>459294346560</v>
      </c>
      <c r="D9" s="50">
        <f t="shared" si="1"/>
        <v>54302</v>
      </c>
      <c r="E9" s="49">
        <f t="shared" si="0"/>
        <v>17687.947882736156</v>
      </c>
    </row>
    <row r="10" spans="1:5" s="54" customFormat="1" ht="15" customHeight="1">
      <c r="A10" s="47" t="s">
        <v>74</v>
      </c>
      <c r="B10" s="73">
        <v>390</v>
      </c>
      <c r="C10" s="49">
        <v>614325827657</v>
      </c>
      <c r="D10" s="50">
        <f t="shared" si="1"/>
        <v>72631</v>
      </c>
      <c r="E10" s="49">
        <f t="shared" si="0"/>
        <v>23658.306188925082</v>
      </c>
    </row>
    <row r="11" spans="1:5" s="51" customFormat="1" ht="15" customHeight="1">
      <c r="A11" s="47" t="s">
        <v>75</v>
      </c>
      <c r="B11" s="73">
        <v>410</v>
      </c>
      <c r="C11" s="49">
        <v>2020744314180</v>
      </c>
      <c r="D11" s="50">
        <f t="shared" si="1"/>
        <v>238909</v>
      </c>
      <c r="E11" s="49">
        <f t="shared" si="0"/>
        <v>77820.521172638444</v>
      </c>
    </row>
    <row r="12" spans="1:5" s="51" customFormat="1" ht="15" customHeight="1">
      <c r="A12" s="52" t="s">
        <v>76</v>
      </c>
      <c r="B12" s="73">
        <v>420</v>
      </c>
      <c r="C12" s="49">
        <v>578906201140</v>
      </c>
      <c r="D12" s="50">
        <f t="shared" si="1"/>
        <v>68443</v>
      </c>
      <c r="E12" s="49">
        <f t="shared" si="0"/>
        <v>22294.136807817591</v>
      </c>
    </row>
    <row r="13" spans="1:5" s="54" customFormat="1" ht="15" customHeight="1">
      <c r="A13" s="52" t="s">
        <v>77</v>
      </c>
      <c r="B13" s="73">
        <v>430</v>
      </c>
      <c r="C13" s="49">
        <v>420275845110</v>
      </c>
      <c r="D13" s="50">
        <f t="shared" si="1"/>
        <v>49688</v>
      </c>
      <c r="E13" s="49">
        <f t="shared" si="0"/>
        <v>16185.016286644952</v>
      </c>
    </row>
    <row r="14" spans="1:5" s="54" customFormat="1" ht="15" customHeight="1">
      <c r="A14" s="52" t="s">
        <v>78</v>
      </c>
      <c r="B14" s="73">
        <v>450</v>
      </c>
      <c r="C14" s="49">
        <v>994458972159</v>
      </c>
      <c r="D14" s="50">
        <f t="shared" si="1"/>
        <v>117573</v>
      </c>
      <c r="E14" s="49">
        <f t="shared" si="0"/>
        <v>38297.394136807823</v>
      </c>
    </row>
    <row r="15" spans="1:5" s="54" customFormat="1" ht="15" customHeight="1">
      <c r="A15" s="52" t="s">
        <v>79</v>
      </c>
      <c r="B15" s="73">
        <v>440</v>
      </c>
      <c r="C15" s="49">
        <v>17972667320</v>
      </c>
      <c r="D15" s="50">
        <f t="shared" si="1"/>
        <v>2125</v>
      </c>
      <c r="E15" s="49">
        <f t="shared" si="0"/>
        <v>692.18241042345278</v>
      </c>
    </row>
    <row r="16" spans="1:5" s="54" customFormat="1" ht="15" customHeight="1">
      <c r="A16" s="52" t="s">
        <v>80</v>
      </c>
      <c r="B16" s="73">
        <v>480</v>
      </c>
      <c r="C16" s="49">
        <v>9130628452</v>
      </c>
      <c r="D16" s="50">
        <f t="shared" si="1"/>
        <v>1079</v>
      </c>
      <c r="E16" s="49">
        <f t="shared" si="0"/>
        <v>351.46579804560264</v>
      </c>
    </row>
    <row r="17" spans="1:5" s="54" customFormat="1" ht="15" customHeight="1">
      <c r="A17" s="47" t="s">
        <v>81</v>
      </c>
      <c r="B17" s="73">
        <v>490</v>
      </c>
      <c r="C17" s="49">
        <v>712860538</v>
      </c>
      <c r="D17" s="50">
        <f t="shared" si="1"/>
        <v>84</v>
      </c>
      <c r="E17" s="49">
        <f t="shared" si="0"/>
        <v>27.361563517915311</v>
      </c>
    </row>
    <row r="18" spans="1:5" s="51" customFormat="1" ht="15" customHeight="1">
      <c r="A18" s="47" t="s">
        <v>7</v>
      </c>
      <c r="B18" s="73">
        <v>400</v>
      </c>
      <c r="C18" s="49">
        <v>10103957807465</v>
      </c>
      <c r="D18" s="50">
        <f t="shared" si="1"/>
        <v>1194572</v>
      </c>
      <c r="E18" s="49">
        <f t="shared" si="0"/>
        <v>389111.40065146581</v>
      </c>
    </row>
    <row r="19" spans="1:5" s="54" customFormat="1" ht="15" customHeight="1">
      <c r="A19" s="52" t="s">
        <v>82</v>
      </c>
      <c r="B19" s="73">
        <v>540</v>
      </c>
      <c r="C19" s="49">
        <v>85871311064</v>
      </c>
      <c r="D19" s="50">
        <f t="shared" si="1"/>
        <v>10152</v>
      </c>
      <c r="E19" s="49">
        <f t="shared" si="0"/>
        <v>3306.8403908794789</v>
      </c>
    </row>
    <row r="20" spans="1:5" s="54" customFormat="1" ht="15" customHeight="1">
      <c r="A20" s="52" t="s">
        <v>83</v>
      </c>
      <c r="B20" s="73">
        <v>560</v>
      </c>
      <c r="C20" s="49">
        <v>1618101531072</v>
      </c>
      <c r="D20" s="50">
        <f t="shared" si="1"/>
        <v>191305</v>
      </c>
      <c r="E20" s="49">
        <f t="shared" si="0"/>
        <v>62314.332247557009</v>
      </c>
    </row>
    <row r="21" spans="1:5" s="54" customFormat="1" ht="15" customHeight="1">
      <c r="A21" s="52" t="s">
        <v>84</v>
      </c>
      <c r="B21" s="73">
        <v>570</v>
      </c>
      <c r="C21" s="49">
        <v>376822701886</v>
      </c>
      <c r="D21" s="50">
        <f t="shared" si="1"/>
        <v>44551</v>
      </c>
      <c r="E21" s="49">
        <f t="shared" si="0"/>
        <v>14511.726384364822</v>
      </c>
    </row>
    <row r="22" spans="1:5" s="54" customFormat="1" ht="15" customHeight="1">
      <c r="A22" s="52" t="s">
        <v>85</v>
      </c>
      <c r="B22" s="73">
        <v>580</v>
      </c>
      <c r="C22" s="49">
        <v>280515154188</v>
      </c>
      <c r="D22" s="50">
        <f t="shared" si="1"/>
        <v>33165</v>
      </c>
      <c r="E22" s="49">
        <f t="shared" si="0"/>
        <v>10802.931596091206</v>
      </c>
    </row>
    <row r="23" spans="1:5" s="54" customFormat="1" ht="15" customHeight="1">
      <c r="A23" s="52" t="s">
        <v>86</v>
      </c>
      <c r="B23" s="73">
        <v>640</v>
      </c>
      <c r="C23" s="49">
        <v>945777593236</v>
      </c>
      <c r="D23" s="50">
        <f t="shared" si="1"/>
        <v>111818</v>
      </c>
      <c r="E23" s="49">
        <f t="shared" si="0"/>
        <v>36422.801302931599</v>
      </c>
    </row>
    <row r="24" spans="1:5" s="54" customFormat="1" ht="15" customHeight="1">
      <c r="A24" s="52" t="s">
        <v>87</v>
      </c>
      <c r="B24" s="73">
        <v>690</v>
      </c>
      <c r="C24" s="49">
        <v>14986081762</v>
      </c>
      <c r="D24" s="50">
        <f t="shared" si="1"/>
        <v>1772</v>
      </c>
      <c r="E24" s="49">
        <f t="shared" si="0"/>
        <v>577.19869706840393</v>
      </c>
    </row>
    <row r="25" spans="1:5" s="54" customFormat="1" ht="15" customHeight="1">
      <c r="A25" s="47" t="s">
        <v>88</v>
      </c>
      <c r="B25" s="73">
        <v>600</v>
      </c>
      <c r="C25" s="49">
        <v>1703972842136</v>
      </c>
      <c r="D25" s="50">
        <f t="shared" si="1"/>
        <v>201458</v>
      </c>
      <c r="E25" s="49">
        <f t="shared" si="0"/>
        <v>65621.498371335503</v>
      </c>
    </row>
    <row r="26" spans="1:5" s="51" customFormat="1" ht="15" customHeight="1">
      <c r="A26" s="47" t="s">
        <v>99</v>
      </c>
      <c r="B26" s="73">
        <v>1010</v>
      </c>
      <c r="C26" s="49">
        <v>961006528402</v>
      </c>
      <c r="D26" s="50">
        <f t="shared" si="1"/>
        <v>113618</v>
      </c>
      <c r="E26" s="49">
        <f t="shared" si="0"/>
        <v>37009.120521172641</v>
      </c>
    </row>
    <row r="27" spans="1:5" s="54" customFormat="1" ht="15" customHeight="1">
      <c r="A27" s="47" t="s">
        <v>100</v>
      </c>
      <c r="B27" s="73">
        <v>1020</v>
      </c>
      <c r="C27" s="49">
        <v>74207902407</v>
      </c>
      <c r="D27" s="50">
        <f t="shared" si="1"/>
        <v>8773</v>
      </c>
      <c r="E27" s="49">
        <f t="shared" si="0"/>
        <v>2857.654723127036</v>
      </c>
    </row>
    <row r="28" spans="1:5" s="54" customFormat="1" ht="15" customHeight="1">
      <c r="A28" s="47" t="s">
        <v>101</v>
      </c>
      <c r="B28" s="73">
        <v>1030</v>
      </c>
      <c r="C28" s="49">
        <v>193538188098</v>
      </c>
      <c r="D28" s="50">
        <f t="shared" si="1"/>
        <v>22882</v>
      </c>
      <c r="E28" s="49">
        <f t="shared" si="0"/>
        <v>7453.4201954397395</v>
      </c>
    </row>
    <row r="29" spans="1:5" s="54" customFormat="1" ht="15" customHeight="1">
      <c r="A29" s="47" t="s">
        <v>102</v>
      </c>
      <c r="B29" s="73">
        <v>1040</v>
      </c>
      <c r="C29" s="49">
        <v>1591481575556</v>
      </c>
      <c r="D29" s="50">
        <f t="shared" si="1"/>
        <v>188158</v>
      </c>
      <c r="E29" s="49">
        <f t="shared" si="0"/>
        <v>61289.250814332248</v>
      </c>
    </row>
    <row r="30" spans="1:5" s="54" customFormat="1">
      <c r="A30" s="52" t="s">
        <v>191</v>
      </c>
      <c r="B30" s="77" t="s">
        <v>194</v>
      </c>
      <c r="C30" s="49">
        <v>1429781385690</v>
      </c>
      <c r="D30" s="50">
        <f t="shared" si="1"/>
        <v>169040</v>
      </c>
      <c r="E30" s="49">
        <f t="shared" si="0"/>
        <v>55061.889250814333</v>
      </c>
    </row>
    <row r="31" spans="1:5" s="54" customFormat="1" ht="15" customHeight="1">
      <c r="A31" s="52" t="s">
        <v>192</v>
      </c>
      <c r="B31" s="73" t="s">
        <v>193</v>
      </c>
      <c r="C31" s="49">
        <v>161700189866</v>
      </c>
      <c r="D31" s="50">
        <f t="shared" si="1"/>
        <v>19118</v>
      </c>
      <c r="E31" s="49">
        <f t="shared" si="0"/>
        <v>6227.3615635179158</v>
      </c>
    </row>
    <row r="32" spans="1:5" s="51" customFormat="1" ht="15" customHeight="1">
      <c r="A32" s="47" t="s">
        <v>103</v>
      </c>
      <c r="B32" s="73">
        <v>1060</v>
      </c>
      <c r="C32" s="49">
        <v>159488630868</v>
      </c>
      <c r="D32" s="50">
        <f t="shared" si="1"/>
        <v>18856</v>
      </c>
      <c r="E32" s="49">
        <f t="shared" si="0"/>
        <v>6142.0195439739418</v>
      </c>
    </row>
    <row r="33" spans="1:5" s="54" customFormat="1" ht="15" customHeight="1">
      <c r="A33" s="47" t="s">
        <v>104</v>
      </c>
      <c r="B33" s="73">
        <v>1080</v>
      </c>
      <c r="C33" s="49">
        <v>1007315031913</v>
      </c>
      <c r="D33" s="50">
        <f t="shared" si="1"/>
        <v>119093</v>
      </c>
      <c r="E33" s="49">
        <f t="shared" si="0"/>
        <v>38792.508143322477</v>
      </c>
    </row>
    <row r="34" spans="1:5" s="54" customFormat="1" ht="15" customHeight="1">
      <c r="A34" s="47" t="s">
        <v>105</v>
      </c>
      <c r="B34" s="73">
        <v>1110</v>
      </c>
      <c r="C34" s="49">
        <v>598755752619</v>
      </c>
      <c r="D34" s="50">
        <f t="shared" si="1"/>
        <v>70790</v>
      </c>
      <c r="E34" s="49">
        <f t="shared" si="0"/>
        <v>23058.631921824104</v>
      </c>
    </row>
    <row r="35" spans="1:5" s="54" customFormat="1" ht="15" customHeight="1">
      <c r="A35" s="52" t="s">
        <v>106</v>
      </c>
      <c r="B35" s="73">
        <v>1111</v>
      </c>
      <c r="C35" s="49">
        <v>102567700553</v>
      </c>
      <c r="D35" s="50">
        <f t="shared" si="1"/>
        <v>12126</v>
      </c>
      <c r="E35" s="49">
        <f t="shared" si="0"/>
        <v>3949.8371335504889</v>
      </c>
    </row>
    <row r="36" spans="1:5" s="54" customFormat="1" ht="15" customHeight="1">
      <c r="A36" s="52" t="s">
        <v>107</v>
      </c>
      <c r="B36" s="73">
        <v>1112</v>
      </c>
      <c r="C36" s="49">
        <v>368590140700</v>
      </c>
      <c r="D36" s="50">
        <f t="shared" si="1"/>
        <v>43578</v>
      </c>
      <c r="E36" s="49">
        <f t="shared" si="0"/>
        <v>14194.788273615635</v>
      </c>
    </row>
    <row r="37" spans="1:5" s="54" customFormat="1" ht="15" customHeight="1">
      <c r="A37" s="52" t="s">
        <v>108</v>
      </c>
      <c r="B37" s="73">
        <v>1113</v>
      </c>
      <c r="C37" s="49">
        <v>83719905916</v>
      </c>
      <c r="D37" s="50">
        <f t="shared" si="1"/>
        <v>9898</v>
      </c>
      <c r="E37" s="49">
        <f t="shared" si="0"/>
        <v>3224.1042345276874</v>
      </c>
    </row>
    <row r="38" spans="1:5" s="51" customFormat="1" ht="15" customHeight="1">
      <c r="A38" s="52" t="s">
        <v>109</v>
      </c>
      <c r="B38" s="73">
        <v>1114</v>
      </c>
      <c r="C38" s="49">
        <v>43878005451</v>
      </c>
      <c r="D38" s="50">
        <f t="shared" si="1"/>
        <v>5188</v>
      </c>
      <c r="E38" s="49">
        <f t="shared" si="0"/>
        <v>1689.9022801302933</v>
      </c>
    </row>
    <row r="39" spans="1:5" s="54" customFormat="1" ht="14.25" customHeight="1">
      <c r="A39" s="47" t="s">
        <v>110</v>
      </c>
      <c r="B39" s="73">
        <v>1130</v>
      </c>
      <c r="C39" s="49">
        <v>232602692475</v>
      </c>
      <c r="D39" s="50">
        <f t="shared" si="1"/>
        <v>27500</v>
      </c>
      <c r="E39" s="49">
        <f t="shared" si="0"/>
        <v>8957.654723127036</v>
      </c>
    </row>
    <row r="40" spans="1:5" s="54" customFormat="1" ht="15" customHeight="1">
      <c r="A40" s="47" t="s">
        <v>114</v>
      </c>
      <c r="B40" s="73">
        <v>1150</v>
      </c>
      <c r="C40" s="49">
        <v>364797589408</v>
      </c>
      <c r="D40" s="50">
        <f t="shared" si="1"/>
        <v>43129</v>
      </c>
      <c r="E40" s="49">
        <f t="shared" si="0"/>
        <v>14048.534201954399</v>
      </c>
    </row>
    <row r="41" spans="1:5" s="54" customFormat="1" ht="15" customHeight="1">
      <c r="A41" s="52" t="s">
        <v>115</v>
      </c>
      <c r="B41" s="73">
        <v>1151</v>
      </c>
      <c r="C41" s="49">
        <v>185890766356</v>
      </c>
      <c r="D41" s="50">
        <f t="shared" si="1"/>
        <v>21978</v>
      </c>
      <c r="E41" s="49">
        <f t="shared" si="0"/>
        <v>7158.9576547231272</v>
      </c>
    </row>
    <row r="42" spans="1:5" s="54" customFormat="1" ht="15" customHeight="1">
      <c r="A42" s="52" t="s">
        <v>116</v>
      </c>
      <c r="B42" s="73">
        <v>1152</v>
      </c>
      <c r="C42" s="49">
        <v>90105462617</v>
      </c>
      <c r="D42" s="50">
        <f t="shared" si="1"/>
        <v>10653</v>
      </c>
      <c r="E42" s="49">
        <f t="shared" si="0"/>
        <v>3470.0325732899023</v>
      </c>
    </row>
    <row r="43" spans="1:5" s="54" customFormat="1" ht="15" customHeight="1">
      <c r="A43" s="52" t="s">
        <v>117</v>
      </c>
      <c r="B43" s="73">
        <v>1153</v>
      </c>
      <c r="C43" s="49">
        <v>37849316650</v>
      </c>
      <c r="D43" s="50">
        <f t="shared" si="1"/>
        <v>4475</v>
      </c>
      <c r="E43" s="49">
        <f t="shared" si="0"/>
        <v>1457.6547231270358</v>
      </c>
    </row>
    <row r="44" spans="1:5" s="54" customFormat="1" ht="15" customHeight="1">
      <c r="A44" s="52" t="s">
        <v>118</v>
      </c>
      <c r="B44" s="73">
        <v>1154</v>
      </c>
      <c r="C44" s="49">
        <v>50952043786</v>
      </c>
      <c r="D44" s="50">
        <f t="shared" si="1"/>
        <v>6024</v>
      </c>
      <c r="E44" s="49">
        <f t="shared" si="0"/>
        <v>1962.2149837133552</v>
      </c>
    </row>
    <row r="45" spans="1:5" s="54" customFormat="1" ht="15" customHeight="1">
      <c r="A45" s="47" t="s">
        <v>119</v>
      </c>
      <c r="B45" s="73">
        <v>1180</v>
      </c>
      <c r="C45" s="49">
        <v>251586822954</v>
      </c>
      <c r="D45" s="50">
        <f t="shared" si="1"/>
        <v>29745</v>
      </c>
      <c r="E45" s="49">
        <f t="shared" si="0"/>
        <v>9688.9250814332245</v>
      </c>
    </row>
    <row r="46" spans="1:5" s="54" customFormat="1" ht="15" customHeight="1">
      <c r="A46" s="47" t="s">
        <v>120</v>
      </c>
      <c r="B46" s="73">
        <v>1200</v>
      </c>
      <c r="C46" s="49">
        <v>777363302170</v>
      </c>
      <c r="D46" s="50">
        <f t="shared" si="1"/>
        <v>91906</v>
      </c>
      <c r="E46" s="49">
        <f t="shared" si="0"/>
        <v>29936.807817589579</v>
      </c>
    </row>
    <row r="47" spans="1:5" s="51" customFormat="1" ht="15" customHeight="1">
      <c r="A47" s="47" t="s">
        <v>121</v>
      </c>
      <c r="B47" s="73">
        <v>1220</v>
      </c>
      <c r="C47" s="49">
        <v>358292952371</v>
      </c>
      <c r="D47" s="50">
        <f t="shared" si="1"/>
        <v>42360</v>
      </c>
      <c r="E47" s="49">
        <f t="shared" si="0"/>
        <v>13798.045602605864</v>
      </c>
    </row>
    <row r="48" spans="1:5" s="54" customFormat="1" ht="15" customHeight="1">
      <c r="A48" s="71" t="s">
        <v>89</v>
      </c>
      <c r="B48" s="73">
        <v>1000</v>
      </c>
      <c r="C48" s="49">
        <v>6570436969242</v>
      </c>
      <c r="D48" s="50">
        <f t="shared" si="1"/>
        <v>776811</v>
      </c>
      <c r="E48" s="49">
        <f t="shared" si="0"/>
        <v>253032.89902280131</v>
      </c>
    </row>
    <row r="49" spans="1:5" s="54" customFormat="1" ht="15" customHeight="1">
      <c r="A49" s="52"/>
      <c r="B49" s="73"/>
      <c r="C49" s="55"/>
      <c r="D49" s="50"/>
      <c r="E49" s="66"/>
    </row>
    <row r="50" spans="1:5" s="54" customFormat="1" ht="15" customHeight="1">
      <c r="A50" s="57" t="s">
        <v>34</v>
      </c>
      <c r="B50" s="74"/>
      <c r="C50" s="58">
        <v>16528</v>
      </c>
      <c r="D50" s="67">
        <f>$C$50</f>
        <v>16528</v>
      </c>
      <c r="E50" s="67">
        <f>$C$50</f>
        <v>16528</v>
      </c>
    </row>
    <row r="51" spans="1:5" s="54" customFormat="1" ht="15" customHeight="1">
      <c r="A51" s="57" t="s">
        <v>35</v>
      </c>
      <c r="B51" s="74"/>
      <c r="C51" s="58">
        <v>8458223</v>
      </c>
      <c r="D51" s="67">
        <f>$C$51</f>
        <v>8458223</v>
      </c>
      <c r="E51" s="67">
        <f>$C$51</f>
        <v>8458223</v>
      </c>
    </row>
    <row r="52" spans="1:5" s="54" customFormat="1" ht="15" customHeight="1" thickBot="1">
      <c r="A52" s="59" t="s">
        <v>36</v>
      </c>
      <c r="B52" s="75"/>
      <c r="C52" s="61">
        <v>3.07</v>
      </c>
      <c r="D52" s="62">
        <f>$C$52</f>
        <v>3.07</v>
      </c>
      <c r="E52" s="62">
        <f>$C$52</f>
        <v>3.07</v>
      </c>
    </row>
    <row r="56" spans="1:5">
      <c r="A56" s="65"/>
    </row>
  </sheetData>
  <mergeCells count="2">
    <mergeCell ref="A1:E1"/>
    <mergeCell ref="A2:D2"/>
  </mergeCells>
  <phoneticPr fontId="42" type="noConversion"/>
  <printOptions gridLinesSet="0"/>
  <pageMargins left="0.19685039370078741" right="0.19685039370078741" top="0.19685039370078741" bottom="0.39370078740157483" header="0.19685039370078741" footer="0.11811023622047245"/>
  <pageSetup paperSize="9" scale="90" orientation="portrait" horizontalDpi="1200" verticalDpi="1200" r:id="rId1"/>
  <headerFooter alignWithMargins="0"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D61"/>
  <sheetViews>
    <sheetView showGridLines="0" workbookViewId="0">
      <selection activeCell="B47" sqref="B47"/>
    </sheetView>
  </sheetViews>
  <sheetFormatPr defaultRowHeight="11.25"/>
  <cols>
    <col min="1" max="1" width="32.625" style="37" customWidth="1"/>
    <col min="2" max="2" width="7.375" style="38" bestFit="1" customWidth="1"/>
    <col min="3" max="10" width="11.625" style="6" customWidth="1"/>
    <col min="11" max="11" width="45.625" style="2" customWidth="1"/>
    <col min="12" max="12" width="7.375" style="2" bestFit="1" customWidth="1"/>
    <col min="13" max="20" width="9.625" style="2" customWidth="1"/>
    <col min="21" max="21" width="45.625" style="2" customWidth="1"/>
    <col min="22" max="22" width="7.375" style="2" bestFit="1" customWidth="1"/>
    <col min="23" max="30" width="9.625" style="2" customWidth="1"/>
    <col min="31" max="16384" width="9" style="2"/>
  </cols>
  <sheetData>
    <row r="1" spans="1:30" s="1" customFormat="1" ht="20.25" thickBot="1">
      <c r="A1" s="184" t="s">
        <v>0</v>
      </c>
      <c r="B1" s="184"/>
      <c r="C1" s="11"/>
      <c r="D1" s="11"/>
      <c r="E1" s="11"/>
      <c r="F1" s="11"/>
      <c r="G1" s="11"/>
      <c r="H1" s="11"/>
      <c r="I1" s="11"/>
      <c r="J1" s="11"/>
      <c r="K1" s="12" t="s">
        <v>1</v>
      </c>
      <c r="L1" s="13"/>
      <c r="M1" s="14"/>
      <c r="N1" s="14"/>
      <c r="O1" s="14"/>
      <c r="P1" s="14"/>
      <c r="Q1" s="14"/>
      <c r="R1" s="14"/>
      <c r="S1" s="14"/>
      <c r="T1" s="14"/>
      <c r="U1" s="12" t="s">
        <v>2</v>
      </c>
      <c r="V1" s="13"/>
      <c r="W1" s="14"/>
      <c r="X1" s="14"/>
      <c r="Y1" s="14"/>
      <c r="Z1" s="14"/>
      <c r="AA1" s="14"/>
      <c r="AB1" s="14"/>
      <c r="AC1" s="14"/>
      <c r="AD1" s="14"/>
    </row>
    <row r="2" spans="1:30" s="9" customFormat="1" ht="11.1" customHeight="1">
      <c r="A2" s="15" t="s">
        <v>3</v>
      </c>
      <c r="B2" s="16" t="s">
        <v>4</v>
      </c>
      <c r="C2" s="17" t="s">
        <v>37</v>
      </c>
      <c r="D2" s="17" t="s">
        <v>38</v>
      </c>
      <c r="E2" s="17" t="s">
        <v>39</v>
      </c>
      <c r="F2" s="17" t="s">
        <v>40</v>
      </c>
      <c r="G2" s="17" t="s">
        <v>41</v>
      </c>
      <c r="H2" s="17" t="s">
        <v>42</v>
      </c>
      <c r="I2" s="17" t="s">
        <v>43</v>
      </c>
      <c r="J2" s="17" t="s">
        <v>44</v>
      </c>
      <c r="K2" s="16" t="s">
        <v>3</v>
      </c>
      <c r="L2" s="16" t="s">
        <v>4</v>
      </c>
      <c r="M2" s="17" t="s">
        <v>37</v>
      </c>
      <c r="N2" s="17" t="s">
        <v>38</v>
      </c>
      <c r="O2" s="17" t="s">
        <v>39</v>
      </c>
      <c r="P2" s="17" t="s">
        <v>40</v>
      </c>
      <c r="Q2" s="17" t="s">
        <v>41</v>
      </c>
      <c r="R2" s="17" t="s">
        <v>42</v>
      </c>
      <c r="S2" s="17" t="s">
        <v>43</v>
      </c>
      <c r="T2" s="17" t="s">
        <v>44</v>
      </c>
      <c r="U2" s="16" t="s">
        <v>3</v>
      </c>
      <c r="V2" s="16" t="s">
        <v>4</v>
      </c>
      <c r="W2" s="17" t="s">
        <v>37</v>
      </c>
      <c r="X2" s="17" t="s">
        <v>38</v>
      </c>
      <c r="Y2" s="17" t="s">
        <v>39</v>
      </c>
      <c r="Z2" s="17" t="s">
        <v>40</v>
      </c>
      <c r="AA2" s="17" t="s">
        <v>41</v>
      </c>
      <c r="AB2" s="17" t="s">
        <v>42</v>
      </c>
      <c r="AC2" s="17" t="s">
        <v>43</v>
      </c>
      <c r="AD2" s="17" t="s">
        <v>44</v>
      </c>
    </row>
    <row r="3" spans="1:30" s="6" customFormat="1" ht="11.1" customHeight="1">
      <c r="A3" s="18" t="s">
        <v>5</v>
      </c>
      <c r="B3" s="19">
        <v>500</v>
      </c>
      <c r="C3" s="20">
        <v>7460922768220</v>
      </c>
      <c r="D3" s="20">
        <v>7602321631831</v>
      </c>
      <c r="E3" s="20">
        <v>7742878816496</v>
      </c>
      <c r="F3" s="20">
        <v>7954470705794</v>
      </c>
      <c r="G3" s="20">
        <v>8170026749565</v>
      </c>
      <c r="H3" s="20">
        <v>8413977527909</v>
      </c>
      <c r="I3" s="20">
        <v>8618110655806</v>
      </c>
      <c r="J3" s="20">
        <v>8683203042336</v>
      </c>
      <c r="K3" s="21" t="s">
        <v>5</v>
      </c>
      <c r="L3" s="19">
        <v>500</v>
      </c>
      <c r="M3" s="22">
        <v>1108460.7239254981</v>
      </c>
      <c r="N3" s="22">
        <v>1111549.6603982227</v>
      </c>
      <c r="O3" s="22">
        <v>1112233.2949074632</v>
      </c>
      <c r="P3" s="22">
        <v>1122966.3964065507</v>
      </c>
      <c r="Q3" s="22">
        <v>1133642.2069797721</v>
      </c>
      <c r="R3" s="22">
        <v>1151338.0787147069</v>
      </c>
      <c r="S3" s="22">
        <v>1162366.3381258412</v>
      </c>
      <c r="T3" s="22">
        <v>1150911.8662211224</v>
      </c>
      <c r="U3" s="21" t="s">
        <v>5</v>
      </c>
      <c r="V3" s="19">
        <v>500</v>
      </c>
      <c r="W3" s="22">
        <v>309625.90053784865</v>
      </c>
      <c r="X3" s="22">
        <v>304534.15353375964</v>
      </c>
      <c r="Y3" s="22">
        <v>315080.25351486215</v>
      </c>
      <c r="Z3" s="22">
        <v>320847.54183044302</v>
      </c>
      <c r="AA3" s="22">
        <v>331474.32952624914</v>
      </c>
      <c r="AB3" s="22">
        <v>337635.80020959146</v>
      </c>
      <c r="AC3" s="22">
        <v>343895.3663094205</v>
      </c>
      <c r="AD3" s="22">
        <v>343555.78096152906</v>
      </c>
    </row>
    <row r="4" spans="1:30" s="6" customFormat="1" ht="11.1" customHeight="1">
      <c r="A4" s="21" t="s">
        <v>6</v>
      </c>
      <c r="B4" s="3"/>
      <c r="C4" s="20">
        <v>5846787649563</v>
      </c>
      <c r="D4" s="20">
        <v>5990748907703</v>
      </c>
      <c r="E4" s="20">
        <v>6137742805424</v>
      </c>
      <c r="F4" s="20">
        <v>6313111283278</v>
      </c>
      <c r="G4" s="20">
        <v>6447088367379</v>
      </c>
      <c r="H4" s="20">
        <v>6672873214195</v>
      </c>
      <c r="I4" s="20">
        <v>6849857830951</v>
      </c>
      <c r="J4" s="20">
        <v>6893426004554</v>
      </c>
      <c r="K4" s="21" t="s">
        <v>6</v>
      </c>
      <c r="L4" s="3"/>
      <c r="M4" s="22">
        <v>868650.52380370128</v>
      </c>
      <c r="N4" s="22">
        <v>875918.59912989312</v>
      </c>
      <c r="O4" s="22">
        <v>881661.98458736262</v>
      </c>
      <c r="P4" s="22">
        <v>891248.71913002781</v>
      </c>
      <c r="Q4" s="22">
        <v>894573.75225586432</v>
      </c>
      <c r="R4" s="22">
        <v>913091.69776774733</v>
      </c>
      <c r="S4" s="22">
        <v>923873.51261046086</v>
      </c>
      <c r="T4" s="22">
        <v>913686.54503143893</v>
      </c>
      <c r="U4" s="21" t="s">
        <v>6</v>
      </c>
      <c r="V4" s="19"/>
      <c r="W4" s="22">
        <v>242639.81111835231</v>
      </c>
      <c r="X4" s="22">
        <v>239977.69839175153</v>
      </c>
      <c r="Y4" s="22">
        <v>249762.60186610839</v>
      </c>
      <c r="Z4" s="22">
        <v>254642.49118000796</v>
      </c>
      <c r="AA4" s="22">
        <v>261571.27258943403</v>
      </c>
      <c r="AB4" s="22">
        <v>267768.82632485259</v>
      </c>
      <c r="AC4" s="22">
        <v>273335.35876049136</v>
      </c>
      <c r="AD4" s="22">
        <v>272742.25224819069</v>
      </c>
    </row>
    <row r="5" spans="1:30" s="7" customFormat="1" ht="11.1" customHeight="1">
      <c r="A5" s="18" t="s">
        <v>7</v>
      </c>
      <c r="B5" s="19">
        <v>400</v>
      </c>
      <c r="C5" s="23">
        <v>7162575102577</v>
      </c>
      <c r="D5" s="23">
        <v>7278156166175</v>
      </c>
      <c r="E5" s="23">
        <v>7412844403034</v>
      </c>
      <c r="F5" s="23">
        <v>7612328556196</v>
      </c>
      <c r="G5" s="23">
        <v>7799054591098</v>
      </c>
      <c r="H5" s="23">
        <v>8036892355362</v>
      </c>
      <c r="I5" s="23">
        <v>8220017574799</v>
      </c>
      <c r="J5" s="23">
        <v>8299049462308</v>
      </c>
      <c r="K5" s="18" t="s">
        <v>7</v>
      </c>
      <c r="L5" s="19">
        <v>400</v>
      </c>
      <c r="M5" s="22">
        <v>1064135.554008343</v>
      </c>
      <c r="N5" s="22">
        <v>1064152.8215491441</v>
      </c>
      <c r="O5" s="22">
        <v>1064825.1832971345</v>
      </c>
      <c r="P5" s="22">
        <v>1074664.7367482912</v>
      </c>
      <c r="Q5" s="22">
        <v>1082167.5044673267</v>
      </c>
      <c r="R5" s="22">
        <v>1099739.115366874</v>
      </c>
      <c r="S5" s="22">
        <v>1108673.5955649645</v>
      </c>
      <c r="T5" s="22">
        <v>1099994.3751121494</v>
      </c>
      <c r="U5" s="18" t="s">
        <v>7</v>
      </c>
      <c r="V5" s="19">
        <v>400</v>
      </c>
      <c r="W5" s="22">
        <v>297244.56815875502</v>
      </c>
      <c r="X5" s="22">
        <v>291548.71823264222</v>
      </c>
      <c r="Y5" s="22">
        <v>301650.19356859336</v>
      </c>
      <c r="Z5" s="22">
        <v>307047.0676423689</v>
      </c>
      <c r="AA5" s="22">
        <v>316423.24692027096</v>
      </c>
      <c r="AB5" s="22">
        <v>322504.13940377533</v>
      </c>
      <c r="AC5" s="22">
        <v>328009.93951626169</v>
      </c>
      <c r="AD5" s="22">
        <v>328356.52988422371</v>
      </c>
    </row>
    <row r="6" spans="1:30" s="7" customFormat="1" ht="11.1" customHeight="1">
      <c r="A6" s="24" t="s">
        <v>8</v>
      </c>
      <c r="B6" s="19">
        <v>190</v>
      </c>
      <c r="C6" s="23">
        <v>4053218006791</v>
      </c>
      <c r="D6" s="23">
        <v>4135752389455</v>
      </c>
      <c r="E6" s="23">
        <v>4283404159778</v>
      </c>
      <c r="F6" s="23">
        <v>4400807204606</v>
      </c>
      <c r="G6" s="23">
        <v>4529717197865</v>
      </c>
      <c r="H6" s="23">
        <v>4647344696786</v>
      </c>
      <c r="I6" s="23">
        <v>4750573664078</v>
      </c>
      <c r="J6" s="23">
        <v>4702429217590</v>
      </c>
      <c r="K6" s="24" t="s">
        <v>8</v>
      </c>
      <c r="L6" s="19">
        <v>190</v>
      </c>
      <c r="M6" s="22">
        <v>602181.94258393324</v>
      </c>
      <c r="N6" s="22">
        <v>604696.08977628127</v>
      </c>
      <c r="O6" s="22">
        <v>615293.72149029817</v>
      </c>
      <c r="P6" s="22">
        <v>621280.63457907841</v>
      </c>
      <c r="Q6" s="22">
        <v>628526.5346842733</v>
      </c>
      <c r="R6" s="22">
        <v>635925.7433924115</v>
      </c>
      <c r="S6" s="22">
        <v>640732.88617979281</v>
      </c>
      <c r="T6" s="22">
        <v>623281.70379086898</v>
      </c>
      <c r="U6" s="24" t="s">
        <v>8</v>
      </c>
      <c r="V6" s="19">
        <v>190</v>
      </c>
      <c r="W6" s="22">
        <v>168207.24653182493</v>
      </c>
      <c r="X6" s="22">
        <v>165670.16158254282</v>
      </c>
      <c r="Y6" s="22">
        <v>174304.17039385217</v>
      </c>
      <c r="Z6" s="22">
        <v>177508.75273687954</v>
      </c>
      <c r="AA6" s="22">
        <v>183779.68850417348</v>
      </c>
      <c r="AB6" s="22">
        <v>186488.48779836114</v>
      </c>
      <c r="AC6" s="22">
        <v>189565.94265674343</v>
      </c>
      <c r="AD6" s="22">
        <v>186054.23993757283</v>
      </c>
    </row>
    <row r="7" spans="1:30" s="6" customFormat="1" ht="11.1" customHeight="1">
      <c r="A7" s="4" t="s">
        <v>45</v>
      </c>
      <c r="B7" s="3">
        <v>210</v>
      </c>
      <c r="C7" s="5">
        <v>3138440223377</v>
      </c>
      <c r="D7" s="5">
        <v>3191297844026</v>
      </c>
      <c r="E7" s="5">
        <v>3284226064019</v>
      </c>
      <c r="F7" s="5">
        <v>3341180160867</v>
      </c>
      <c r="G7" s="5">
        <v>3421713334876</v>
      </c>
      <c r="H7" s="5">
        <v>3501364201361</v>
      </c>
      <c r="I7" s="5">
        <v>3599257586633</v>
      </c>
      <c r="J7" s="5">
        <v>3565902729955</v>
      </c>
      <c r="K7" s="4" t="s">
        <v>45</v>
      </c>
      <c r="L7" s="3">
        <v>210</v>
      </c>
      <c r="M7" s="10">
        <v>466274.45827740955</v>
      </c>
      <c r="N7" s="10">
        <v>466605.62477443164</v>
      </c>
      <c r="O7" s="10">
        <v>471765.82030737365</v>
      </c>
      <c r="P7" s="10">
        <v>471688.58667879825</v>
      </c>
      <c r="Q7" s="10">
        <v>474784.08278252889</v>
      </c>
      <c r="R7" s="10">
        <v>479113.94095168868</v>
      </c>
      <c r="S7" s="10">
        <v>485449.30879110191</v>
      </c>
      <c r="T7" s="10">
        <v>472641.22993390396</v>
      </c>
      <c r="U7" s="4" t="s">
        <v>45</v>
      </c>
      <c r="V7" s="3">
        <v>210</v>
      </c>
      <c r="W7" s="25">
        <v>130244.26208866188</v>
      </c>
      <c r="X7" s="25">
        <v>127837.15747244703</v>
      </c>
      <c r="Y7" s="25">
        <v>133644.70830237214</v>
      </c>
      <c r="Z7" s="25">
        <v>134768.16762251378</v>
      </c>
      <c r="AA7" s="25">
        <v>138825.75519956986</v>
      </c>
      <c r="AB7" s="25">
        <v>140502.62197996734</v>
      </c>
      <c r="AC7" s="25">
        <v>143624.0558553556</v>
      </c>
      <c r="AD7" s="25">
        <v>141086.93430862806</v>
      </c>
    </row>
    <row r="8" spans="1:30" s="6" customFormat="1" ht="11.1" customHeight="1">
      <c r="A8" s="4" t="s">
        <v>46</v>
      </c>
      <c r="B8" s="3">
        <v>220</v>
      </c>
      <c r="C8" s="5">
        <v>202196783577</v>
      </c>
      <c r="D8" s="5">
        <v>229908706628</v>
      </c>
      <c r="E8" s="5">
        <v>249843526827</v>
      </c>
      <c r="F8" s="5">
        <v>237381974962</v>
      </c>
      <c r="G8" s="5">
        <v>278438245757</v>
      </c>
      <c r="H8" s="5">
        <v>256127159828</v>
      </c>
      <c r="I8" s="5">
        <v>274705301327</v>
      </c>
      <c r="J8" s="5">
        <v>296047046147</v>
      </c>
      <c r="K8" s="4" t="s">
        <v>46</v>
      </c>
      <c r="L8" s="3">
        <v>220</v>
      </c>
      <c r="M8" s="10">
        <v>30040.143835001811</v>
      </c>
      <c r="N8" s="10">
        <v>33615.38187294481</v>
      </c>
      <c r="O8" s="10">
        <v>35889.014362729045</v>
      </c>
      <c r="P8" s="10">
        <v>33512.221096090958</v>
      </c>
      <c r="Q8" s="10">
        <v>38635.044547968937</v>
      </c>
      <c r="R8" s="10">
        <v>35047.508877327433</v>
      </c>
      <c r="S8" s="10">
        <v>37050.834912650331</v>
      </c>
      <c r="T8" s="10">
        <v>39239.443867551337</v>
      </c>
      <c r="U8" s="4" t="s">
        <v>46</v>
      </c>
      <c r="V8" s="3">
        <v>220</v>
      </c>
      <c r="W8" s="25">
        <v>8391.1016298887735</v>
      </c>
      <c r="X8" s="25">
        <v>9209.693663820497</v>
      </c>
      <c r="Y8" s="25">
        <v>10166.85959284109</v>
      </c>
      <c r="Z8" s="25">
        <v>9574.9203131688446</v>
      </c>
      <c r="AA8" s="25">
        <v>11296.796651452905</v>
      </c>
      <c r="AB8" s="25">
        <v>10277.861840858484</v>
      </c>
      <c r="AC8" s="25">
        <v>10961.785477115483</v>
      </c>
      <c r="AD8" s="25">
        <v>11713.266826134728</v>
      </c>
    </row>
    <row r="9" spans="1:30" s="6" customFormat="1" ht="11.1" customHeight="1">
      <c r="A9" s="4" t="s">
        <v>47</v>
      </c>
      <c r="B9" s="3">
        <v>230</v>
      </c>
      <c r="C9" s="5">
        <v>712580999837</v>
      </c>
      <c r="D9" s="5">
        <v>714545838801</v>
      </c>
      <c r="E9" s="5">
        <v>749334568932</v>
      </c>
      <c r="F9" s="5">
        <v>822245068777</v>
      </c>
      <c r="G9" s="5">
        <v>829565617232</v>
      </c>
      <c r="H9" s="5">
        <v>889853335597</v>
      </c>
      <c r="I9" s="5">
        <v>876610776118</v>
      </c>
      <c r="J9" s="5">
        <v>840479441488</v>
      </c>
      <c r="K9" s="4" t="s">
        <v>47</v>
      </c>
      <c r="L9" s="3">
        <v>230</v>
      </c>
      <c r="M9" s="10">
        <v>105867.34047152188</v>
      </c>
      <c r="N9" s="10">
        <v>104475.08312890476</v>
      </c>
      <c r="O9" s="10">
        <v>107638.88682019548</v>
      </c>
      <c r="P9" s="10">
        <v>116079.8268041892</v>
      </c>
      <c r="Q9" s="10">
        <v>115107.40735377555</v>
      </c>
      <c r="R9" s="10">
        <v>121764.2935633954</v>
      </c>
      <c r="S9" s="10">
        <v>118232.7424760405</v>
      </c>
      <c r="T9" s="10">
        <v>111401.02998941366</v>
      </c>
      <c r="U9" s="4" t="s">
        <v>47</v>
      </c>
      <c r="V9" s="3">
        <v>230</v>
      </c>
      <c r="W9" s="25">
        <v>29571.882813274267</v>
      </c>
      <c r="X9" s="25">
        <v>28623.310446275278</v>
      </c>
      <c r="Y9" s="25">
        <v>30492.602498638946</v>
      </c>
      <c r="Z9" s="25">
        <v>33165.664801196916</v>
      </c>
      <c r="AA9" s="25">
        <v>33657.136653150745</v>
      </c>
      <c r="AB9" s="25">
        <v>35708.003977535307</v>
      </c>
      <c r="AC9" s="25">
        <v>34980.101324272335</v>
      </c>
      <c r="AD9" s="25">
        <v>33254.038802810042</v>
      </c>
    </row>
    <row r="10" spans="1:30" s="7" customFormat="1" ht="11.1" customHeight="1">
      <c r="A10" s="24" t="s">
        <v>9</v>
      </c>
      <c r="B10" s="19">
        <v>240</v>
      </c>
      <c r="C10" s="23">
        <v>1187731233994</v>
      </c>
      <c r="D10" s="23">
        <v>1211080883222</v>
      </c>
      <c r="E10" s="23">
        <v>1189744720492</v>
      </c>
      <c r="F10" s="23">
        <v>1203911288488</v>
      </c>
      <c r="G10" s="23">
        <v>1181081313873</v>
      </c>
      <c r="H10" s="23">
        <v>1226723027405</v>
      </c>
      <c r="I10" s="23">
        <v>1189670100546</v>
      </c>
      <c r="J10" s="23">
        <v>1129339835956</v>
      </c>
      <c r="K10" s="24" t="s">
        <v>9</v>
      </c>
      <c r="L10" s="19">
        <v>240</v>
      </c>
      <c r="M10" s="10">
        <v>176459.86486682435</v>
      </c>
      <c r="N10" s="10">
        <v>177074.40038102813</v>
      </c>
      <c r="O10" s="10">
        <v>170902.02777710743</v>
      </c>
      <c r="P10" s="10">
        <v>169961.26722068148</v>
      </c>
      <c r="Q10" s="10">
        <v>163882.4043449852</v>
      </c>
      <c r="R10" s="10">
        <v>167860.31681244072</v>
      </c>
      <c r="S10" s="10">
        <v>160456.57030614297</v>
      </c>
      <c r="T10" s="10">
        <v>149687.92182571205</v>
      </c>
      <c r="U10" s="24" t="s">
        <v>9</v>
      </c>
      <c r="V10" s="19">
        <v>240</v>
      </c>
      <c r="W10" s="22">
        <v>49290.465046598983</v>
      </c>
      <c r="X10" s="22">
        <v>48513.534350966613</v>
      </c>
      <c r="Y10" s="22">
        <v>48414.17217481797</v>
      </c>
      <c r="Z10" s="22">
        <v>48560.362063051849</v>
      </c>
      <c r="AA10" s="22">
        <v>47918.831679820236</v>
      </c>
      <c r="AB10" s="22">
        <v>49225.899358487011</v>
      </c>
      <c r="AC10" s="22">
        <v>47472.358078740523</v>
      </c>
      <c r="AD10" s="22">
        <v>44682.961739018523</v>
      </c>
    </row>
    <row r="11" spans="1:30" s="7" customFormat="1" ht="11.1" customHeight="1">
      <c r="A11" s="24" t="s">
        <v>48</v>
      </c>
      <c r="B11" s="19">
        <v>330</v>
      </c>
      <c r="C11" s="23">
        <v>437058016819</v>
      </c>
      <c r="D11" s="23">
        <v>371235961909</v>
      </c>
      <c r="E11" s="23">
        <v>337702548209</v>
      </c>
      <c r="F11" s="23">
        <v>347082928557</v>
      </c>
      <c r="G11" s="23">
        <v>337201340419</v>
      </c>
      <c r="H11" s="23">
        <v>389059445204</v>
      </c>
      <c r="I11" s="23">
        <v>404361050054</v>
      </c>
      <c r="J11" s="23">
        <v>391667059119</v>
      </c>
      <c r="K11" s="24" t="s">
        <v>48</v>
      </c>
      <c r="L11" s="19">
        <v>330</v>
      </c>
      <c r="M11" s="22">
        <v>64933.207429007118</v>
      </c>
      <c r="N11" s="22">
        <v>54279.104117326249</v>
      </c>
      <c r="O11" s="22">
        <v>48509.608221289483</v>
      </c>
      <c r="P11" s="22">
        <v>48999.170397596085</v>
      </c>
      <c r="Q11" s="22">
        <v>46788.790718400727</v>
      </c>
      <c r="R11" s="22">
        <v>53237.479261286164</v>
      </c>
      <c r="S11" s="22">
        <v>54538.133913996513</v>
      </c>
      <c r="T11" s="22">
        <v>51913.36235605488</v>
      </c>
      <c r="U11" s="24" t="s">
        <v>48</v>
      </c>
      <c r="V11" s="19">
        <v>330</v>
      </c>
      <c r="W11" s="22">
        <v>18137.767438270144</v>
      </c>
      <c r="X11" s="22">
        <v>14870.987429404453</v>
      </c>
      <c r="Y11" s="22">
        <v>13742.098646257646</v>
      </c>
      <c r="Z11" s="22">
        <v>13999.762970741738</v>
      </c>
      <c r="AA11" s="22">
        <v>13680.932958596704</v>
      </c>
      <c r="AB11" s="22">
        <v>15612.164006242276</v>
      </c>
      <c r="AC11" s="22">
        <v>16135.542578105478</v>
      </c>
      <c r="AD11" s="22">
        <v>15496.526076434293</v>
      </c>
    </row>
    <row r="12" spans="1:30" s="7" customFormat="1" ht="11.1" customHeight="1">
      <c r="A12" s="27" t="s">
        <v>49</v>
      </c>
      <c r="B12" s="19">
        <v>390</v>
      </c>
      <c r="C12" s="23">
        <v>457300864377</v>
      </c>
      <c r="D12" s="23">
        <v>429411389043</v>
      </c>
      <c r="E12" s="23">
        <v>438033088580</v>
      </c>
      <c r="F12" s="23">
        <v>449012292299</v>
      </c>
      <c r="G12" s="23">
        <v>457495321986</v>
      </c>
      <c r="H12" s="23">
        <v>474911841701</v>
      </c>
      <c r="I12" s="23">
        <v>487469421290</v>
      </c>
      <c r="J12" s="23">
        <v>504374590803</v>
      </c>
      <c r="K12" s="27" t="s">
        <v>49</v>
      </c>
      <c r="L12" s="19">
        <v>390</v>
      </c>
      <c r="M12" s="22">
        <v>67940.664033977097</v>
      </c>
      <c r="N12" s="22">
        <v>62785.042093373828</v>
      </c>
      <c r="O12" s="22">
        <v>62921.685452685895</v>
      </c>
      <c r="P12" s="22">
        <v>63388.971369016064</v>
      </c>
      <c r="Q12" s="22">
        <v>63480.331508920011</v>
      </c>
      <c r="R12" s="22">
        <v>64985.208906158856</v>
      </c>
      <c r="S12" s="22">
        <v>65747.362595240193</v>
      </c>
      <c r="T12" s="22">
        <v>66852.139555569927</v>
      </c>
      <c r="U12" s="27" t="s">
        <v>49</v>
      </c>
      <c r="V12" s="19">
        <v>390</v>
      </c>
      <c r="W12" s="22">
        <v>18977.839115636059</v>
      </c>
      <c r="X12" s="22">
        <v>17201.381395444885</v>
      </c>
      <c r="Y12" s="22">
        <v>17824.840071582406</v>
      </c>
      <c r="Z12" s="22">
        <v>18111.134676861733</v>
      </c>
      <c r="AA12" s="22">
        <v>18561.500441204684</v>
      </c>
      <c r="AB12" s="22">
        <v>19057.246013536322</v>
      </c>
      <c r="AC12" s="22">
        <v>19451.882424627278</v>
      </c>
      <c r="AD12" s="22">
        <v>19955.862553901472</v>
      </c>
    </row>
    <row r="13" spans="1:30" s="7" customFormat="1" ht="11.1" customHeight="1">
      <c r="A13" s="24" t="s">
        <v>10</v>
      </c>
      <c r="B13" s="19">
        <v>410</v>
      </c>
      <c r="C13" s="23">
        <v>1025990509110</v>
      </c>
      <c r="D13" s="23">
        <v>1129512254676</v>
      </c>
      <c r="E13" s="23">
        <v>1162665323559</v>
      </c>
      <c r="F13" s="23">
        <v>1210291432304</v>
      </c>
      <c r="G13" s="23">
        <v>1292284358902</v>
      </c>
      <c r="H13" s="23">
        <v>1297407051806</v>
      </c>
      <c r="I13" s="23">
        <v>1386694241307</v>
      </c>
      <c r="J13" s="23">
        <v>1569876459214</v>
      </c>
      <c r="K13" s="24" t="s">
        <v>10</v>
      </c>
      <c r="L13" s="19">
        <v>410</v>
      </c>
      <c r="M13" s="22">
        <v>152430.23119244628</v>
      </c>
      <c r="N13" s="22">
        <v>165148.09868657877</v>
      </c>
      <c r="O13" s="22">
        <v>167012.18168901798</v>
      </c>
      <c r="P13" s="22">
        <v>170861.97920701015</v>
      </c>
      <c r="Q13" s="22">
        <v>179312.52094726666</v>
      </c>
      <c r="R13" s="22">
        <v>177532.46159530125</v>
      </c>
      <c r="S13" s="22">
        <v>187030.17073496405</v>
      </c>
      <c r="T13" s="22">
        <v>208078.68209477232</v>
      </c>
      <c r="U13" s="24" t="s">
        <v>10</v>
      </c>
      <c r="V13" s="19">
        <v>410</v>
      </c>
      <c r="W13" s="22">
        <v>42578.276869398404</v>
      </c>
      <c r="X13" s="22">
        <v>45246.054434679114</v>
      </c>
      <c r="Y13" s="22">
        <v>47312.232773092917</v>
      </c>
      <c r="Z13" s="22">
        <v>48817.708344860046</v>
      </c>
      <c r="AA13" s="22">
        <v>52430.561680487328</v>
      </c>
      <c r="AB13" s="22">
        <v>52062.305453167523</v>
      </c>
      <c r="AC13" s="22">
        <v>55334.370039930196</v>
      </c>
      <c r="AD13" s="22">
        <v>62113.03943127532</v>
      </c>
    </row>
    <row r="14" spans="1:30" s="6" customFormat="1" ht="11.1" customHeight="1">
      <c r="A14" s="4" t="s">
        <v>50</v>
      </c>
      <c r="B14" s="3">
        <v>420</v>
      </c>
      <c r="C14" s="5">
        <v>306148883899</v>
      </c>
      <c r="D14" s="5">
        <v>320338352495</v>
      </c>
      <c r="E14" s="5">
        <v>357872004689</v>
      </c>
      <c r="F14" s="5">
        <v>358582855167</v>
      </c>
      <c r="G14" s="5">
        <v>364252652960</v>
      </c>
      <c r="H14" s="5">
        <v>354766167137</v>
      </c>
      <c r="I14" s="5">
        <v>400265954412</v>
      </c>
      <c r="J14" s="5">
        <v>402411011805</v>
      </c>
      <c r="K14" s="4" t="s">
        <v>50</v>
      </c>
      <c r="L14" s="3">
        <v>420</v>
      </c>
      <c r="M14" s="10">
        <v>45484.187950739324</v>
      </c>
      <c r="N14" s="10">
        <v>46837.26947797976</v>
      </c>
      <c r="O14" s="10">
        <v>51406.869248990166</v>
      </c>
      <c r="P14" s="10">
        <v>50622.663854522762</v>
      </c>
      <c r="Q14" s="10">
        <v>50542.329181700326</v>
      </c>
      <c r="R14" s="10">
        <v>48544.911833868617</v>
      </c>
      <c r="S14" s="10">
        <v>53985.808524386921</v>
      </c>
      <c r="T14" s="10">
        <v>53337.415505122917</v>
      </c>
      <c r="U14" s="4" t="s">
        <v>50</v>
      </c>
      <c r="V14" s="3">
        <v>420</v>
      </c>
      <c r="W14" s="25">
        <v>12705.080433167408</v>
      </c>
      <c r="X14" s="25">
        <v>12832.128624104043</v>
      </c>
      <c r="Y14" s="25">
        <v>14562.85247846747</v>
      </c>
      <c r="Z14" s="25">
        <v>14463.61824414936</v>
      </c>
      <c r="AA14" s="25">
        <v>14778.458825058575</v>
      </c>
      <c r="AB14" s="25">
        <v>14236.044526061178</v>
      </c>
      <c r="AC14" s="25">
        <v>15972.132699522757</v>
      </c>
      <c r="AD14" s="25">
        <v>15921.616568693407</v>
      </c>
    </row>
    <row r="15" spans="1:30" s="6" customFormat="1" ht="11.1" customHeight="1">
      <c r="A15" s="4" t="s">
        <v>51</v>
      </c>
      <c r="B15" s="3">
        <v>430</v>
      </c>
      <c r="C15" s="5">
        <v>212422576552</v>
      </c>
      <c r="D15" s="5">
        <v>240137261887</v>
      </c>
      <c r="E15" s="5">
        <v>248036397926</v>
      </c>
      <c r="F15" s="5">
        <v>272088031382</v>
      </c>
      <c r="G15" s="5">
        <v>281281464063</v>
      </c>
      <c r="H15" s="5">
        <v>295918242567</v>
      </c>
      <c r="I15" s="5">
        <v>312764093382</v>
      </c>
      <c r="J15" s="5">
        <v>321902741100</v>
      </c>
      <c r="K15" s="4" t="s">
        <v>51</v>
      </c>
      <c r="L15" s="3">
        <v>430</v>
      </c>
      <c r="M15" s="10">
        <v>31559.378149028227</v>
      </c>
      <c r="N15" s="10">
        <v>35110.918062429548</v>
      </c>
      <c r="O15" s="10">
        <v>35629.427588931219</v>
      </c>
      <c r="P15" s="10">
        <v>38411.822408729087</v>
      </c>
      <c r="Q15" s="10">
        <v>39029.558834658477</v>
      </c>
      <c r="R15" s="10">
        <v>40492.375897561018</v>
      </c>
      <c r="S15" s="10">
        <v>42184.008588560377</v>
      </c>
      <c r="T15" s="10">
        <v>42666.477185293006</v>
      </c>
      <c r="U15" s="4" t="s">
        <v>51</v>
      </c>
      <c r="V15" s="3">
        <v>430</v>
      </c>
      <c r="W15" s="25">
        <v>8815.4687567117944</v>
      </c>
      <c r="X15" s="25">
        <v>9619.4296061450823</v>
      </c>
      <c r="Y15" s="25">
        <v>10093.322263153321</v>
      </c>
      <c r="Z15" s="25">
        <v>10974.806402494025</v>
      </c>
      <c r="AA15" s="25">
        <v>11412.151706040491</v>
      </c>
      <c r="AB15" s="25">
        <v>11874.597037407922</v>
      </c>
      <c r="AC15" s="25">
        <v>12480.475913775259</v>
      </c>
      <c r="AD15" s="25">
        <v>12736.261846356121</v>
      </c>
    </row>
    <row r="16" spans="1:30" s="6" customFormat="1" ht="11.1" customHeight="1">
      <c r="A16" s="28" t="s">
        <v>52</v>
      </c>
      <c r="B16" s="3">
        <v>450</v>
      </c>
      <c r="C16" s="5">
        <v>488349342832</v>
      </c>
      <c r="D16" s="5">
        <v>550524032594</v>
      </c>
      <c r="E16" s="5">
        <v>536706588726</v>
      </c>
      <c r="F16" s="5">
        <v>559370603148</v>
      </c>
      <c r="G16" s="5">
        <v>626357862569</v>
      </c>
      <c r="H16" s="5">
        <v>613052856682</v>
      </c>
      <c r="I16" s="5">
        <v>644248456596</v>
      </c>
      <c r="J16" s="5">
        <v>816402553386</v>
      </c>
      <c r="K16" s="28" t="s">
        <v>52</v>
      </c>
      <c r="L16" s="3">
        <v>450</v>
      </c>
      <c r="M16" s="10">
        <v>72553.500806877433</v>
      </c>
      <c r="N16" s="10">
        <v>80493.148159996723</v>
      </c>
      <c r="O16" s="10">
        <v>77095.735542895563</v>
      </c>
      <c r="P16" s="10">
        <v>78968.722584561605</v>
      </c>
      <c r="Q16" s="10">
        <v>86911.063016979737</v>
      </c>
      <c r="R16" s="10">
        <v>83887.922902288294</v>
      </c>
      <c r="S16" s="10">
        <v>86892.910667399847</v>
      </c>
      <c r="T16" s="10">
        <v>108209.76795359983</v>
      </c>
      <c r="U16" s="28" t="s">
        <v>52</v>
      </c>
      <c r="V16" s="3">
        <v>450</v>
      </c>
      <c r="W16" s="25">
        <v>20266.341007507661</v>
      </c>
      <c r="X16" s="25">
        <v>22052.917304108691</v>
      </c>
      <c r="Y16" s="25">
        <v>21840.151711868431</v>
      </c>
      <c r="Z16" s="25">
        <v>22562.492167017601</v>
      </c>
      <c r="AA16" s="25">
        <v>25412.591525432672</v>
      </c>
      <c r="AB16" s="25">
        <v>24600.563900964309</v>
      </c>
      <c r="AC16" s="25">
        <v>25707.961735917117</v>
      </c>
      <c r="AD16" s="25">
        <v>32301.423269731291</v>
      </c>
    </row>
    <row r="17" spans="1:30" s="6" customFormat="1" ht="11.1" customHeight="1">
      <c r="A17" s="29" t="s">
        <v>53</v>
      </c>
      <c r="B17" s="3">
        <v>440</v>
      </c>
      <c r="C17" s="5">
        <v>9338027289</v>
      </c>
      <c r="D17" s="5">
        <v>11318959646</v>
      </c>
      <c r="E17" s="5">
        <v>9057183814</v>
      </c>
      <c r="F17" s="5">
        <v>10302241260</v>
      </c>
      <c r="G17" s="5">
        <v>11273664862</v>
      </c>
      <c r="H17" s="5">
        <v>18964380847</v>
      </c>
      <c r="I17" s="5">
        <v>16893792506</v>
      </c>
      <c r="J17" s="5">
        <v>17998239077</v>
      </c>
      <c r="K17" s="29" t="s">
        <v>53</v>
      </c>
      <c r="L17" s="3">
        <v>440</v>
      </c>
      <c r="M17" s="10">
        <v>1387.3399859988715</v>
      </c>
      <c r="N17" s="10">
        <v>1654.9662537156091</v>
      </c>
      <c r="O17" s="10">
        <v>1301.0279038031706</v>
      </c>
      <c r="P17" s="10">
        <v>1454.4111318715682</v>
      </c>
      <c r="Q17" s="10">
        <v>1564.2913672942934</v>
      </c>
      <c r="R17" s="10">
        <v>2595.0168913542543</v>
      </c>
      <c r="S17" s="10">
        <v>2278.5476442017775</v>
      </c>
      <c r="T17" s="10">
        <v>2385.5697976666579</v>
      </c>
      <c r="U17" s="29" t="s">
        <v>53</v>
      </c>
      <c r="V17" s="3">
        <v>440</v>
      </c>
      <c r="W17" s="25">
        <v>387.52513575387474</v>
      </c>
      <c r="X17" s="25">
        <v>453.41541197687923</v>
      </c>
      <c r="Y17" s="25">
        <v>368.56314555330613</v>
      </c>
      <c r="Z17" s="25">
        <v>415.5460376775909</v>
      </c>
      <c r="AA17" s="25">
        <v>457.39513663575832</v>
      </c>
      <c r="AB17" s="25">
        <v>761.00202092500126</v>
      </c>
      <c r="AC17" s="25">
        <v>674.12652195318867</v>
      </c>
      <c r="AD17" s="25">
        <v>712.11038736318142</v>
      </c>
    </row>
    <row r="18" spans="1:30" s="6" customFormat="1" ht="11.1" customHeight="1">
      <c r="A18" s="4" t="s">
        <v>54</v>
      </c>
      <c r="B18" s="3">
        <v>480</v>
      </c>
      <c r="C18" s="5">
        <v>9731678538</v>
      </c>
      <c r="D18" s="5">
        <v>7193648054</v>
      </c>
      <c r="E18" s="5">
        <v>10993148404</v>
      </c>
      <c r="F18" s="5">
        <v>9947701347</v>
      </c>
      <c r="G18" s="5">
        <v>9118714448</v>
      </c>
      <c r="H18" s="5">
        <v>14705404573</v>
      </c>
      <c r="I18" s="5">
        <v>12521944411</v>
      </c>
      <c r="J18" s="5">
        <v>11161913846</v>
      </c>
      <c r="K18" s="4" t="s">
        <v>54</v>
      </c>
      <c r="L18" s="3">
        <v>480</v>
      </c>
      <c r="M18" s="10">
        <v>1445.8242998024332</v>
      </c>
      <c r="N18" s="10">
        <v>1051.7967324571343</v>
      </c>
      <c r="O18" s="10">
        <v>1579.1214043978648</v>
      </c>
      <c r="P18" s="10">
        <v>1404.3592273251222</v>
      </c>
      <c r="Q18" s="10">
        <v>1265.2785466338221</v>
      </c>
      <c r="R18" s="10">
        <v>2012.2340702290737</v>
      </c>
      <c r="S18" s="10">
        <v>1688.8953104151299</v>
      </c>
      <c r="T18" s="10">
        <v>1479.4516530899002</v>
      </c>
      <c r="U18" s="4" t="s">
        <v>54</v>
      </c>
      <c r="V18" s="3">
        <v>480</v>
      </c>
      <c r="W18" s="25">
        <v>403.86153625766292</v>
      </c>
      <c r="X18" s="25">
        <v>288.16348834442039</v>
      </c>
      <c r="Y18" s="25">
        <v>447.34317405038666</v>
      </c>
      <c r="Z18" s="25">
        <v>401.24549352146352</v>
      </c>
      <c r="AA18" s="25">
        <v>369.96448731983105</v>
      </c>
      <c r="AB18" s="25">
        <v>590.09796780911256</v>
      </c>
      <c r="AC18" s="25">
        <v>499.67316876187277</v>
      </c>
      <c r="AD18" s="25">
        <v>441.62735913131348</v>
      </c>
    </row>
    <row r="19" spans="1:30" s="7" customFormat="1" ht="11.1" customHeight="1">
      <c r="A19" s="24" t="s">
        <v>55</v>
      </c>
      <c r="B19" s="19">
        <v>490</v>
      </c>
      <c r="C19" s="23">
        <v>1276471486</v>
      </c>
      <c r="D19" s="23">
        <v>1163287870</v>
      </c>
      <c r="E19" s="23">
        <v>1294562416</v>
      </c>
      <c r="F19" s="23">
        <v>1223409942</v>
      </c>
      <c r="G19" s="23">
        <v>1275058053</v>
      </c>
      <c r="H19" s="23">
        <v>1446292460</v>
      </c>
      <c r="I19" s="23">
        <v>1249097524</v>
      </c>
      <c r="J19" s="23">
        <v>1362299626</v>
      </c>
      <c r="K19" s="24" t="s">
        <v>55</v>
      </c>
      <c r="L19" s="19">
        <v>490</v>
      </c>
      <c r="M19" s="22">
        <v>189.64390215493177</v>
      </c>
      <c r="N19" s="22">
        <v>170.08649455580104</v>
      </c>
      <c r="O19" s="22">
        <v>185.95866673561673</v>
      </c>
      <c r="P19" s="22">
        <v>172.71397490910144</v>
      </c>
      <c r="Q19" s="22">
        <v>176.92226348061985</v>
      </c>
      <c r="R19" s="22">
        <v>197.9053992755062</v>
      </c>
      <c r="S19" s="22">
        <v>168.47183482794892</v>
      </c>
      <c r="T19" s="22">
        <v>180.56548917117064</v>
      </c>
      <c r="U19" s="24" t="s">
        <v>55</v>
      </c>
      <c r="V19" s="19">
        <v>490</v>
      </c>
      <c r="W19" s="25">
        <v>52.973157026517249</v>
      </c>
      <c r="X19" s="25">
        <v>46.59903960432905</v>
      </c>
      <c r="Y19" s="25">
        <v>52.679508990259698</v>
      </c>
      <c r="Z19" s="25">
        <v>49.346849974028984</v>
      </c>
      <c r="AA19" s="25">
        <v>51.731655988485336</v>
      </c>
      <c r="AB19" s="25">
        <v>58.03677398108686</v>
      </c>
      <c r="AC19" s="25">
        <v>49.843738114777793</v>
      </c>
      <c r="AD19" s="25">
        <v>53.900146021244964</v>
      </c>
    </row>
    <row r="20" spans="1:30" s="6" customFormat="1" ht="11.1" customHeight="1">
      <c r="A20" s="30"/>
      <c r="B20" s="3"/>
      <c r="C20" s="5"/>
      <c r="D20" s="5"/>
      <c r="E20" s="5"/>
      <c r="F20" s="5"/>
      <c r="G20" s="5"/>
      <c r="H20" s="5"/>
      <c r="I20" s="5"/>
      <c r="J20" s="5"/>
      <c r="K20" s="30"/>
      <c r="L20" s="3"/>
      <c r="M20" s="10"/>
      <c r="N20" s="10"/>
      <c r="O20" s="10"/>
      <c r="P20" s="10"/>
      <c r="Q20" s="10"/>
      <c r="R20" s="10"/>
      <c r="S20" s="10"/>
      <c r="T20" s="10"/>
      <c r="U20" s="30"/>
      <c r="V20" s="3"/>
      <c r="W20" s="25"/>
      <c r="X20" s="25"/>
      <c r="Y20" s="25"/>
      <c r="Z20" s="25"/>
      <c r="AA20" s="25"/>
      <c r="AB20" s="25"/>
      <c r="AC20" s="25"/>
      <c r="AD20" s="25"/>
    </row>
    <row r="21" spans="1:30" s="6" customFormat="1" ht="11.1" customHeight="1">
      <c r="A21" s="18" t="s">
        <v>11</v>
      </c>
      <c r="B21" s="3" t="s">
        <v>12</v>
      </c>
      <c r="C21" s="5">
        <v>5743848209832</v>
      </c>
      <c r="D21" s="5">
        <v>5887709870987</v>
      </c>
      <c r="E21" s="5">
        <v>5914087790249</v>
      </c>
      <c r="F21" s="5">
        <v>6205553142425</v>
      </c>
      <c r="G21" s="5">
        <v>6404541132122</v>
      </c>
      <c r="H21" s="5">
        <v>6574796071314</v>
      </c>
      <c r="I21" s="5">
        <v>6679481786375</v>
      </c>
      <c r="J21" s="5">
        <v>6727700879439</v>
      </c>
      <c r="K21" s="18" t="s">
        <v>11</v>
      </c>
      <c r="L21" s="3" t="s">
        <v>145</v>
      </c>
      <c r="M21" s="22">
        <v>853356.92950853717</v>
      </c>
      <c r="N21" s="22">
        <v>860853.06891213986</v>
      </c>
      <c r="O21" s="22">
        <v>849534.84423735482</v>
      </c>
      <c r="P21" s="22">
        <v>876064.27979958907</v>
      </c>
      <c r="Q21" s="22">
        <v>888670.05779363972</v>
      </c>
      <c r="R21" s="22">
        <v>899671.1782957277</v>
      </c>
      <c r="S21" s="22">
        <v>900894.07002175937</v>
      </c>
      <c r="T21" s="22">
        <v>891720.57094378001</v>
      </c>
      <c r="U21" s="18" t="s">
        <v>11</v>
      </c>
      <c r="V21" s="3" t="s">
        <v>145</v>
      </c>
      <c r="W21" s="22">
        <v>238367.85740461931</v>
      </c>
      <c r="X21" s="22">
        <v>235850.15586633969</v>
      </c>
      <c r="Y21" s="22">
        <v>240661.42896242347</v>
      </c>
      <c r="Z21" s="22">
        <v>250304.07994273974</v>
      </c>
      <c r="AA21" s="22">
        <v>259845.04613849116</v>
      </c>
      <c r="AB21" s="22">
        <v>263833.19011604914</v>
      </c>
      <c r="AC21" s="22">
        <v>266536.70710702939</v>
      </c>
      <c r="AD21" s="22">
        <v>266185.24505784479</v>
      </c>
    </row>
    <row r="22" spans="1:30" s="6" customFormat="1" ht="11.1" customHeight="1">
      <c r="A22" s="18" t="s">
        <v>13</v>
      </c>
      <c r="B22" s="19">
        <v>600</v>
      </c>
      <c r="C22" s="23">
        <v>1315787453014</v>
      </c>
      <c r="D22" s="23">
        <v>1287407258472</v>
      </c>
      <c r="E22" s="23">
        <v>1275101597610</v>
      </c>
      <c r="F22" s="23">
        <v>1299217272918</v>
      </c>
      <c r="G22" s="23">
        <v>1351966223719</v>
      </c>
      <c r="H22" s="23">
        <v>1364019141167</v>
      </c>
      <c r="I22" s="23">
        <v>1370159743848</v>
      </c>
      <c r="J22" s="23">
        <v>1405623457754</v>
      </c>
      <c r="K22" s="18" t="s">
        <v>13</v>
      </c>
      <c r="L22" s="19">
        <v>600</v>
      </c>
      <c r="M22" s="22">
        <v>195485.03020464172</v>
      </c>
      <c r="N22" s="22">
        <v>188234.22241925084</v>
      </c>
      <c r="O22" s="22">
        <v>183163.19870977194</v>
      </c>
      <c r="P22" s="22">
        <v>183416.01761826343</v>
      </c>
      <c r="Q22" s="22">
        <v>187593.7522114623</v>
      </c>
      <c r="R22" s="22">
        <v>186647.41759912667</v>
      </c>
      <c r="S22" s="22">
        <v>184800.08295450362</v>
      </c>
      <c r="T22" s="22">
        <v>186307.83008071041</v>
      </c>
      <c r="U22" s="18" t="s">
        <v>13</v>
      </c>
      <c r="V22" s="19">
        <v>600</v>
      </c>
      <c r="W22" s="22">
        <v>54604.757040402714</v>
      </c>
      <c r="X22" s="22">
        <v>51571.019840890644</v>
      </c>
      <c r="Y22" s="22">
        <v>51887.59170248497</v>
      </c>
      <c r="Z22" s="22">
        <v>52404.576462360979</v>
      </c>
      <c r="AA22" s="22">
        <v>54851.974330836929</v>
      </c>
      <c r="AB22" s="22">
        <v>54735.313078922773</v>
      </c>
      <c r="AC22" s="22">
        <v>54674.580755770308</v>
      </c>
      <c r="AD22" s="22">
        <v>55614.277636032959</v>
      </c>
    </row>
    <row r="23" spans="1:30" s="7" customFormat="1" ht="11.1" customHeight="1">
      <c r="A23" s="24" t="s">
        <v>14</v>
      </c>
      <c r="B23" s="19">
        <v>530</v>
      </c>
      <c r="C23" s="23">
        <v>283698839065</v>
      </c>
      <c r="D23" s="23">
        <v>219666582817</v>
      </c>
      <c r="E23" s="23">
        <v>168579940045</v>
      </c>
      <c r="F23" s="23">
        <v>142666879792</v>
      </c>
      <c r="G23" s="23">
        <v>147517759142</v>
      </c>
      <c r="H23" s="23">
        <v>137423828222</v>
      </c>
      <c r="I23" s="23">
        <v>135516743606</v>
      </c>
      <c r="J23" s="23">
        <v>137666236605</v>
      </c>
      <c r="K23" s="24" t="s">
        <v>14</v>
      </c>
      <c r="L23" s="19">
        <v>530</v>
      </c>
      <c r="M23" s="22">
        <v>42148.810582291844</v>
      </c>
      <c r="N23" s="22">
        <v>32117.861800102055</v>
      </c>
      <c r="O23" s="22">
        <v>24215.828067990507</v>
      </c>
      <c r="P23" s="22">
        <v>20140.889043678606</v>
      </c>
      <c r="Q23" s="22">
        <v>20469.009853774511</v>
      </c>
      <c r="R23" s="22">
        <v>18804.576768825504</v>
      </c>
      <c r="S23" s="22">
        <v>18277.79977667423</v>
      </c>
      <c r="T23" s="22">
        <v>18246.919312400914</v>
      </c>
      <c r="U23" s="24" t="s">
        <v>14</v>
      </c>
      <c r="V23" s="19">
        <v>530</v>
      </c>
      <c r="W23" s="22">
        <v>11773.410777176492</v>
      </c>
      <c r="X23" s="22">
        <v>8799.4141918087826</v>
      </c>
      <c r="Y23" s="22">
        <v>6860.0079512720986</v>
      </c>
      <c r="Z23" s="22">
        <v>5754.5397267653161</v>
      </c>
      <c r="AA23" s="22">
        <v>5985.0906005188626</v>
      </c>
      <c r="AB23" s="22">
        <v>5514.5386418843118</v>
      </c>
      <c r="AC23" s="22">
        <v>5407.6330700219614</v>
      </c>
      <c r="AD23" s="22">
        <v>5446.8415857913178</v>
      </c>
    </row>
    <row r="24" spans="1:30" s="6" customFormat="1" ht="11.1" customHeight="1">
      <c r="A24" s="4" t="s">
        <v>56</v>
      </c>
      <c r="B24" s="3">
        <v>540</v>
      </c>
      <c r="C24" s="5">
        <v>283698839065</v>
      </c>
      <c r="D24" s="5">
        <v>219666582817</v>
      </c>
      <c r="E24" s="5">
        <v>168579940045</v>
      </c>
      <c r="F24" s="5">
        <v>142666879792</v>
      </c>
      <c r="G24" s="5">
        <v>147517759142</v>
      </c>
      <c r="H24" s="5">
        <v>137423828222</v>
      </c>
      <c r="I24" s="5">
        <v>135516743606</v>
      </c>
      <c r="J24" s="5">
        <v>137666236605</v>
      </c>
      <c r="K24" s="4" t="s">
        <v>56</v>
      </c>
      <c r="L24" s="3">
        <v>540</v>
      </c>
      <c r="M24" s="10">
        <v>42148.810582291844</v>
      </c>
      <c r="N24" s="10">
        <v>32117.861800102055</v>
      </c>
      <c r="O24" s="10">
        <v>24215.828067990507</v>
      </c>
      <c r="P24" s="10">
        <v>20140.889043678606</v>
      </c>
      <c r="Q24" s="10">
        <v>20469.009853774511</v>
      </c>
      <c r="R24" s="10">
        <v>18804.576768825504</v>
      </c>
      <c r="S24" s="10">
        <v>18277.79977667423</v>
      </c>
      <c r="T24" s="10">
        <v>18246.919312400914</v>
      </c>
      <c r="U24" s="4" t="s">
        <v>56</v>
      </c>
      <c r="V24" s="3">
        <v>540</v>
      </c>
      <c r="W24" s="25">
        <v>11773.410777176492</v>
      </c>
      <c r="X24" s="25">
        <v>8799.4141918087826</v>
      </c>
      <c r="Y24" s="25">
        <v>6860.0079512720986</v>
      </c>
      <c r="Z24" s="25">
        <v>5754.5397267653161</v>
      </c>
      <c r="AA24" s="25">
        <v>5985.0906005188626</v>
      </c>
      <c r="AB24" s="25">
        <v>5514.5386418843118</v>
      </c>
      <c r="AC24" s="25">
        <v>5407.6330700219614</v>
      </c>
      <c r="AD24" s="25">
        <v>5446.8415857913178</v>
      </c>
    </row>
    <row r="25" spans="1:30" s="7" customFormat="1" ht="11.1" customHeight="1">
      <c r="A25" s="24" t="s">
        <v>15</v>
      </c>
      <c r="B25" s="19">
        <v>560</v>
      </c>
      <c r="C25" s="23">
        <v>1032088613949</v>
      </c>
      <c r="D25" s="23">
        <v>1067740675655</v>
      </c>
      <c r="E25" s="23">
        <v>1106521657565</v>
      </c>
      <c r="F25" s="23">
        <v>1156550393126</v>
      </c>
      <c r="G25" s="23">
        <v>1204448464577</v>
      </c>
      <c r="H25" s="23">
        <v>1226595312945</v>
      </c>
      <c r="I25" s="23">
        <v>1234643000242</v>
      </c>
      <c r="J25" s="23">
        <v>1267957221149</v>
      </c>
      <c r="K25" s="24" t="s">
        <v>15</v>
      </c>
      <c r="L25" s="19">
        <v>560</v>
      </c>
      <c r="M25" s="22">
        <v>153336.21962234986</v>
      </c>
      <c r="N25" s="22">
        <v>156116.36061914879</v>
      </c>
      <c r="O25" s="22">
        <v>158947.37064178145</v>
      </c>
      <c r="P25" s="22">
        <v>163275.12857458481</v>
      </c>
      <c r="Q25" s="22">
        <v>167124.74235768779</v>
      </c>
      <c r="R25" s="22">
        <v>167842.84083030117</v>
      </c>
      <c r="S25" s="22">
        <v>166522.28317782938</v>
      </c>
      <c r="T25" s="22">
        <v>168060.91076830949</v>
      </c>
      <c r="U25" s="24" t="s">
        <v>15</v>
      </c>
      <c r="V25" s="19">
        <v>560</v>
      </c>
      <c r="W25" s="22">
        <v>42831.346263226216</v>
      </c>
      <c r="X25" s="22">
        <v>42771.605649081859</v>
      </c>
      <c r="Y25" s="22">
        <v>45027.583751212878</v>
      </c>
      <c r="Z25" s="22">
        <v>46650.036735595662</v>
      </c>
      <c r="AA25" s="22">
        <v>48866.88373031807</v>
      </c>
      <c r="AB25" s="22">
        <v>49220.774437038461</v>
      </c>
      <c r="AC25" s="22">
        <v>49266.947685748339</v>
      </c>
      <c r="AD25" s="22">
        <v>50167.436050241638</v>
      </c>
    </row>
    <row r="26" spans="1:30" s="6" customFormat="1" ht="11.1" customHeight="1">
      <c r="A26" s="4" t="s">
        <v>57</v>
      </c>
      <c r="B26" s="3">
        <v>570</v>
      </c>
      <c r="C26" s="5">
        <v>327355138383</v>
      </c>
      <c r="D26" s="5">
        <v>322715037079</v>
      </c>
      <c r="E26" s="5">
        <v>346923456275</v>
      </c>
      <c r="F26" s="5">
        <v>354969461039</v>
      </c>
      <c r="G26" s="5">
        <v>380483175829</v>
      </c>
      <c r="H26" s="5">
        <v>374464662027</v>
      </c>
      <c r="I26" s="5">
        <v>383447149465</v>
      </c>
      <c r="J26" s="5">
        <v>375731482779</v>
      </c>
      <c r="K26" s="4" t="s">
        <v>57</v>
      </c>
      <c r="L26" s="3">
        <v>570</v>
      </c>
      <c r="M26" s="10">
        <v>48634.776815860496</v>
      </c>
      <c r="N26" s="10">
        <v>47184.768974864717</v>
      </c>
      <c r="O26" s="10">
        <v>49834.154453168543</v>
      </c>
      <c r="P26" s="10">
        <v>50112.545666550672</v>
      </c>
      <c r="Q26" s="10">
        <v>52794.415537063665</v>
      </c>
      <c r="R26" s="10">
        <v>51240.382220495652</v>
      </c>
      <c r="S26" s="10">
        <v>51717.374815575509</v>
      </c>
      <c r="T26" s="10">
        <v>49801.187411468476</v>
      </c>
      <c r="U26" s="4" t="s">
        <v>57</v>
      </c>
      <c r="V26" s="3">
        <v>570</v>
      </c>
      <c r="W26" s="25">
        <v>13585.133188787848</v>
      </c>
      <c r="X26" s="25">
        <v>12927.333965716361</v>
      </c>
      <c r="Y26" s="25">
        <v>14117.324207696473</v>
      </c>
      <c r="Z26" s="25">
        <v>14317.870190443049</v>
      </c>
      <c r="AA26" s="25">
        <v>15436.963607328558</v>
      </c>
      <c r="AB26" s="25">
        <v>15026.505049998725</v>
      </c>
      <c r="AC26" s="25">
        <v>15300.998466146601</v>
      </c>
      <c r="AD26" s="25">
        <v>14866.026092975664</v>
      </c>
    </row>
    <row r="27" spans="1:30" s="6" customFormat="1" ht="11.1" customHeight="1">
      <c r="A27" s="4" t="s">
        <v>58</v>
      </c>
      <c r="B27" s="3">
        <v>580</v>
      </c>
      <c r="C27" s="5">
        <v>215608626862</v>
      </c>
      <c r="D27" s="5">
        <v>238185846983</v>
      </c>
      <c r="E27" s="5">
        <v>231515764449</v>
      </c>
      <c r="F27" s="5">
        <v>251956458541</v>
      </c>
      <c r="G27" s="5">
        <v>258256721812</v>
      </c>
      <c r="H27" s="5">
        <v>267290672617</v>
      </c>
      <c r="I27" s="5">
        <v>260472396495</v>
      </c>
      <c r="J27" s="5">
        <v>266491564567</v>
      </c>
      <c r="K27" s="4" t="s">
        <v>58</v>
      </c>
      <c r="L27" s="3">
        <v>580</v>
      </c>
      <c r="M27" s="10">
        <v>32032.725983176657</v>
      </c>
      <c r="N27" s="10">
        <v>34825.598040614736</v>
      </c>
      <c r="O27" s="10">
        <v>33256.305260458859</v>
      </c>
      <c r="P27" s="10">
        <v>35569.762811880377</v>
      </c>
      <c r="Q27" s="10">
        <v>35834.732132046542</v>
      </c>
      <c r="R27" s="10">
        <v>36575.083359617318</v>
      </c>
      <c r="S27" s="10">
        <v>35131.174080804332</v>
      </c>
      <c r="T27" s="10">
        <v>35322.023729331158</v>
      </c>
      <c r="U27" s="4" t="s">
        <v>58</v>
      </c>
      <c r="V27" s="3">
        <v>580</v>
      </c>
      <c r="W27" s="25">
        <v>8947.6888221163845</v>
      </c>
      <c r="X27" s="25">
        <v>9541.2597371547217</v>
      </c>
      <c r="Y27" s="25">
        <v>9421.0496488552017</v>
      </c>
      <c r="Z27" s="25">
        <v>10162.789374822965</v>
      </c>
      <c r="AA27" s="25">
        <v>10477.991851475597</v>
      </c>
      <c r="AB27" s="25">
        <v>10725.830897248479</v>
      </c>
      <c r="AC27" s="25">
        <v>10393.838485445069</v>
      </c>
      <c r="AD27" s="25">
        <v>10543.88768039736</v>
      </c>
    </row>
    <row r="28" spans="1:30" s="6" customFormat="1" ht="11.1" customHeight="1">
      <c r="A28" s="4" t="s">
        <v>59</v>
      </c>
      <c r="B28" s="3">
        <v>640</v>
      </c>
      <c r="C28" s="5">
        <v>461658230483</v>
      </c>
      <c r="D28" s="5">
        <v>473270762419</v>
      </c>
      <c r="E28" s="5">
        <v>503789086931</v>
      </c>
      <c r="F28" s="5">
        <v>521098981688</v>
      </c>
      <c r="G28" s="5">
        <v>542131476399</v>
      </c>
      <c r="H28" s="5">
        <v>560796371678</v>
      </c>
      <c r="I28" s="5">
        <v>570475594741</v>
      </c>
      <c r="J28" s="5">
        <v>602796254875</v>
      </c>
      <c r="K28" s="4" t="s">
        <v>59</v>
      </c>
      <c r="L28" s="3">
        <v>640</v>
      </c>
      <c r="M28" s="10">
        <v>68588.032910229056</v>
      </c>
      <c r="N28" s="10">
        <v>69197.803081707578</v>
      </c>
      <c r="O28" s="10">
        <v>72367.269251575795</v>
      </c>
      <c r="P28" s="10">
        <v>73565.755319339674</v>
      </c>
      <c r="Q28" s="10">
        <v>75224.126213648808</v>
      </c>
      <c r="R28" s="10">
        <v>76737.335579547842</v>
      </c>
      <c r="S28" s="10">
        <v>76942.807366081761</v>
      </c>
      <c r="T28" s="10">
        <v>79897.401830494244</v>
      </c>
      <c r="U28" s="4" t="s">
        <v>59</v>
      </c>
      <c r="V28" s="3">
        <v>640</v>
      </c>
      <c r="W28" s="25">
        <v>19158.668410678507</v>
      </c>
      <c r="X28" s="25">
        <v>18958.302214166459</v>
      </c>
      <c r="Y28" s="25">
        <v>20500.6428474719</v>
      </c>
      <c r="Z28" s="25">
        <v>21018.78723409705</v>
      </c>
      <c r="AA28" s="25">
        <v>21995.358542002577</v>
      </c>
      <c r="AB28" s="25">
        <v>22503.617472008165</v>
      </c>
      <c r="AC28" s="25">
        <v>22764.144191148451</v>
      </c>
      <c r="AD28" s="25">
        <v>23849.970695669923</v>
      </c>
    </row>
    <row r="29" spans="1:30" s="6" customFormat="1" ht="11.1" customHeight="1">
      <c r="A29" s="4" t="s">
        <v>60</v>
      </c>
      <c r="B29" s="3">
        <v>690</v>
      </c>
      <c r="C29" s="5">
        <v>27466618221</v>
      </c>
      <c r="D29" s="5">
        <v>33569029174</v>
      </c>
      <c r="E29" s="5">
        <v>24293349910</v>
      </c>
      <c r="F29" s="5">
        <v>28525491858</v>
      </c>
      <c r="G29" s="5">
        <v>23577090537</v>
      </c>
      <c r="H29" s="5">
        <v>24043606623</v>
      </c>
      <c r="I29" s="5">
        <v>20247859541</v>
      </c>
      <c r="J29" s="5">
        <v>22937918928</v>
      </c>
      <c r="K29" s="4" t="s">
        <v>60</v>
      </c>
      <c r="L29" s="3">
        <v>690</v>
      </c>
      <c r="M29" s="10">
        <v>4080.6839130836565</v>
      </c>
      <c r="N29" s="10">
        <v>4908.1905219617538</v>
      </c>
      <c r="O29" s="10">
        <v>3489.6416765782383</v>
      </c>
      <c r="P29" s="10">
        <v>4027.0647768141066</v>
      </c>
      <c r="Q29" s="10">
        <v>3271.468474928759</v>
      </c>
      <c r="R29" s="10">
        <v>3290.039670640349</v>
      </c>
      <c r="S29" s="10">
        <v>2730.9269153677883</v>
      </c>
      <c r="T29" s="10">
        <v>3040.2977970155989</v>
      </c>
      <c r="U29" s="4" t="s">
        <v>60</v>
      </c>
      <c r="V29" s="3">
        <v>690</v>
      </c>
      <c r="W29" s="25">
        <v>1139.8558416434794</v>
      </c>
      <c r="X29" s="25">
        <v>1344.7097320443161</v>
      </c>
      <c r="Y29" s="25">
        <v>988.56704718930268</v>
      </c>
      <c r="Z29" s="25">
        <v>1150.589936232602</v>
      </c>
      <c r="AA29" s="25">
        <v>956.56972951133309</v>
      </c>
      <c r="AB29" s="25">
        <v>964.82101778309345</v>
      </c>
      <c r="AC29" s="25">
        <v>807.96654300822138</v>
      </c>
      <c r="AD29" s="25">
        <v>907.55158119868622</v>
      </c>
    </row>
    <row r="30" spans="1:30" s="6" customFormat="1" ht="11.1" customHeight="1">
      <c r="A30" s="30"/>
      <c r="B30" s="3"/>
      <c r="C30" s="5"/>
      <c r="D30" s="5"/>
      <c r="E30" s="5"/>
      <c r="F30" s="5"/>
      <c r="G30" s="5"/>
      <c r="H30" s="5"/>
      <c r="I30" s="5"/>
      <c r="J30" s="5"/>
      <c r="K30" s="30"/>
      <c r="L30" s="3"/>
      <c r="M30" s="10"/>
      <c r="N30" s="10"/>
      <c r="O30" s="10"/>
      <c r="P30" s="10"/>
      <c r="Q30" s="10"/>
      <c r="R30" s="10"/>
      <c r="S30" s="10"/>
      <c r="T30" s="10"/>
      <c r="U30" s="30"/>
      <c r="V30" s="3"/>
      <c r="W30" s="25"/>
      <c r="X30" s="25"/>
      <c r="Y30" s="25"/>
      <c r="Z30" s="25"/>
      <c r="AA30" s="25"/>
      <c r="AB30" s="25"/>
      <c r="AC30" s="25"/>
      <c r="AD30" s="25"/>
    </row>
    <row r="31" spans="1:30" s="6" customFormat="1" ht="11.1" customHeight="1">
      <c r="A31" s="18" t="s">
        <v>16</v>
      </c>
      <c r="B31" s="19">
        <v>800</v>
      </c>
      <c r="C31" s="23">
        <v>4428060756818</v>
      </c>
      <c r="D31" s="23">
        <v>4600302612515</v>
      </c>
      <c r="E31" s="23">
        <v>4638986192639</v>
      </c>
      <c r="F31" s="23">
        <v>4906335869507</v>
      </c>
      <c r="G31" s="23">
        <v>5052574908403</v>
      </c>
      <c r="H31" s="23">
        <v>5210776930147</v>
      </c>
      <c r="I31" s="23">
        <v>5309322042527</v>
      </c>
      <c r="J31" s="23">
        <v>5322077421685</v>
      </c>
      <c r="K31" s="18" t="s">
        <v>16</v>
      </c>
      <c r="L31" s="19">
        <v>800</v>
      </c>
      <c r="M31" s="22">
        <v>657871.89930389554</v>
      </c>
      <c r="N31" s="22">
        <v>672618.84649288899</v>
      </c>
      <c r="O31" s="22">
        <v>666371.64552758285</v>
      </c>
      <c r="P31" s="22">
        <v>692648.26218132558</v>
      </c>
      <c r="Q31" s="22">
        <v>701076.30558217748</v>
      </c>
      <c r="R31" s="22">
        <v>713023.76069660112</v>
      </c>
      <c r="S31" s="22">
        <v>716093.98706725577</v>
      </c>
      <c r="T31" s="22">
        <v>705412.74086306966</v>
      </c>
      <c r="U31" s="18" t="s">
        <v>16</v>
      </c>
      <c r="V31" s="19">
        <v>800</v>
      </c>
      <c r="W31" s="22">
        <v>183763.10036421663</v>
      </c>
      <c r="X31" s="22">
        <v>184279.13602544903</v>
      </c>
      <c r="Y31" s="22">
        <v>188773.8372599385</v>
      </c>
      <c r="Z31" s="22">
        <v>197899.50348037874</v>
      </c>
      <c r="AA31" s="22">
        <v>204993.07180765423</v>
      </c>
      <c r="AB31" s="22">
        <v>209097.87703712643</v>
      </c>
      <c r="AC31" s="22">
        <v>211862.12635125912</v>
      </c>
      <c r="AD31" s="22">
        <v>210570.96742181183</v>
      </c>
    </row>
    <row r="32" spans="1:30" s="7" customFormat="1" ht="11.1" customHeight="1">
      <c r="A32" s="24" t="s">
        <v>17</v>
      </c>
      <c r="B32" s="19">
        <v>710</v>
      </c>
      <c r="C32" s="23">
        <v>1004602288733</v>
      </c>
      <c r="D32" s="23">
        <v>1021361195465</v>
      </c>
      <c r="E32" s="23">
        <v>1028409339342</v>
      </c>
      <c r="F32" s="23">
        <v>1073257892016</v>
      </c>
      <c r="G32" s="23">
        <v>1103170079472</v>
      </c>
      <c r="H32" s="23">
        <v>1129190065661</v>
      </c>
      <c r="I32" s="23">
        <v>1190457057975</v>
      </c>
      <c r="J32" s="23">
        <v>1221677641097</v>
      </c>
      <c r="K32" s="24" t="s">
        <v>17</v>
      </c>
      <c r="L32" s="19">
        <v>710</v>
      </c>
      <c r="M32" s="22">
        <v>149252.60786366015</v>
      </c>
      <c r="N32" s="22">
        <v>149335.13010151489</v>
      </c>
      <c r="O32" s="22">
        <v>147726.85135831623</v>
      </c>
      <c r="P32" s="22">
        <v>151516.3726147376</v>
      </c>
      <c r="Q32" s="22">
        <v>153071.73426736635</v>
      </c>
      <c r="R32" s="22">
        <v>154514.26110772594</v>
      </c>
      <c r="S32" s="22">
        <v>160562.71106733073</v>
      </c>
      <c r="T32" s="22">
        <v>161926.80131746703</v>
      </c>
      <c r="U32" s="24" t="s">
        <v>17</v>
      </c>
      <c r="V32" s="19">
        <v>710</v>
      </c>
      <c r="W32" s="22">
        <v>41690.672587614565</v>
      </c>
      <c r="X32" s="22">
        <v>40913.734274387643</v>
      </c>
      <c r="Y32" s="22">
        <v>41848.966390457856</v>
      </c>
      <c r="Z32" s="22">
        <v>43290.392175639317</v>
      </c>
      <c r="AA32" s="22">
        <v>44757.817037241621</v>
      </c>
      <c r="AB32" s="22">
        <v>45312.100031591181</v>
      </c>
      <c r="AC32" s="22">
        <v>47503.760670807911</v>
      </c>
      <c r="AD32" s="22">
        <v>48336.358602228967</v>
      </c>
    </row>
    <row r="33" spans="1:30" s="7" customFormat="1" ht="11.1" customHeight="1">
      <c r="A33" s="24" t="s">
        <v>18</v>
      </c>
      <c r="B33" s="19">
        <v>730</v>
      </c>
      <c r="C33" s="23">
        <v>38504234570</v>
      </c>
      <c r="D33" s="23">
        <v>42457535834</v>
      </c>
      <c r="E33" s="23">
        <v>43336423404</v>
      </c>
      <c r="F33" s="23">
        <v>46024426474</v>
      </c>
      <c r="G33" s="23">
        <v>46566942149</v>
      </c>
      <c r="H33" s="23">
        <v>49288932024</v>
      </c>
      <c r="I33" s="23">
        <v>48374699299</v>
      </c>
      <c r="J33" s="23">
        <v>47561296355</v>
      </c>
      <c r="K33" s="24" t="s">
        <v>18</v>
      </c>
      <c r="L33" s="19">
        <v>730</v>
      </c>
      <c r="M33" s="22">
        <v>5720.5298930928266</v>
      </c>
      <c r="N33" s="22">
        <v>6207.7957002013336</v>
      </c>
      <c r="O33" s="22">
        <v>6225.1023339596295</v>
      </c>
      <c r="P33" s="22">
        <v>6497.4636598434799</v>
      </c>
      <c r="Q33" s="22">
        <v>6461.4538835998865</v>
      </c>
      <c r="R33" s="22">
        <v>6744.5181675585891</v>
      </c>
      <c r="S33" s="22">
        <v>6524.5300655586161</v>
      </c>
      <c r="T33" s="22">
        <v>6303.994053915706</v>
      </c>
      <c r="U33" s="24" t="s">
        <v>18</v>
      </c>
      <c r="V33" s="19">
        <v>730</v>
      </c>
      <c r="W33" s="22">
        <v>1597.9133779588901</v>
      </c>
      <c r="X33" s="22">
        <v>1700.7659452606395</v>
      </c>
      <c r="Y33" s="22">
        <v>1763.4850804418215</v>
      </c>
      <c r="Z33" s="22">
        <v>1856.4181885267085</v>
      </c>
      <c r="AA33" s="22">
        <v>1889.3140010525983</v>
      </c>
      <c r="AB33" s="22">
        <v>1977.8645652664484</v>
      </c>
      <c r="AC33" s="22">
        <v>1930.3343389226675</v>
      </c>
      <c r="AD33" s="22">
        <v>1881.7892698255839</v>
      </c>
    </row>
    <row r="34" spans="1:30" s="7" customFormat="1" ht="11.1" customHeight="1">
      <c r="A34" s="24" t="s">
        <v>61</v>
      </c>
      <c r="B34" s="19">
        <v>740</v>
      </c>
      <c r="C34" s="23">
        <v>34880065913</v>
      </c>
      <c r="D34" s="23">
        <v>42495946597</v>
      </c>
      <c r="E34" s="23">
        <v>41698564467</v>
      </c>
      <c r="F34" s="23">
        <v>43808613552</v>
      </c>
      <c r="G34" s="23">
        <v>43899620778</v>
      </c>
      <c r="H34" s="23">
        <v>46782195808</v>
      </c>
      <c r="I34" s="23">
        <v>46054899126</v>
      </c>
      <c r="J34" s="23">
        <v>41963715186</v>
      </c>
      <c r="K34" s="24" t="s">
        <v>61</v>
      </c>
      <c r="L34" s="19">
        <v>740</v>
      </c>
      <c r="M34" s="22">
        <v>5182.0913194785944</v>
      </c>
      <c r="N34" s="22">
        <v>6213.4118096789334</v>
      </c>
      <c r="O34" s="22">
        <v>5989.8305073862757</v>
      </c>
      <c r="P34" s="22">
        <v>6184.6479434794792</v>
      </c>
      <c r="Q34" s="22">
        <v>6091.3463945508756</v>
      </c>
      <c r="R34" s="22">
        <v>6401.5055021217158</v>
      </c>
      <c r="S34" s="22">
        <v>6211.6473770012226</v>
      </c>
      <c r="T34" s="22">
        <v>5562.0647729663051</v>
      </c>
      <c r="U34" s="24" t="s">
        <v>61</v>
      </c>
      <c r="V34" s="19">
        <v>740</v>
      </c>
      <c r="W34" s="22">
        <v>1447.5115417537972</v>
      </c>
      <c r="X34" s="22">
        <v>1702.3046053914886</v>
      </c>
      <c r="Y34" s="22">
        <v>1696.8358377864804</v>
      </c>
      <c r="Z34" s="22">
        <v>1767.0422695655654</v>
      </c>
      <c r="AA34" s="22">
        <v>1781.09543700318</v>
      </c>
      <c r="AB34" s="22">
        <v>1877.274340798157</v>
      </c>
      <c r="AC34" s="22">
        <v>1837.765496154208</v>
      </c>
      <c r="AD34" s="22">
        <v>1660.3178426765089</v>
      </c>
    </row>
    <row r="35" spans="1:30" s="7" customFormat="1" ht="11.1" customHeight="1">
      <c r="A35" s="24" t="s">
        <v>19</v>
      </c>
      <c r="B35" s="19">
        <v>750</v>
      </c>
      <c r="C35" s="23">
        <v>161277256963</v>
      </c>
      <c r="D35" s="23">
        <v>163856020369</v>
      </c>
      <c r="E35" s="23">
        <v>163457678047</v>
      </c>
      <c r="F35" s="23">
        <v>170466228919</v>
      </c>
      <c r="G35" s="23">
        <v>171980110535</v>
      </c>
      <c r="H35" s="23">
        <v>175076886849</v>
      </c>
      <c r="I35" s="23">
        <v>173723035299</v>
      </c>
      <c r="J35" s="23">
        <v>169355831503</v>
      </c>
      <c r="K35" s="24" t="s">
        <v>19</v>
      </c>
      <c r="L35" s="19">
        <v>750</v>
      </c>
      <c r="M35" s="22">
        <v>23960.776777826872</v>
      </c>
      <c r="N35" s="22">
        <v>23957.695111552344</v>
      </c>
      <c r="O35" s="22">
        <v>23480.035803325693</v>
      </c>
      <c r="P35" s="22">
        <v>24065.441168668636</v>
      </c>
      <c r="Q35" s="22">
        <v>23863.313798073315</v>
      </c>
      <c r="R35" s="22">
        <v>23956.884346727471</v>
      </c>
      <c r="S35" s="22">
        <v>23430.867443383922</v>
      </c>
      <c r="T35" s="22">
        <v>22447.204693961758</v>
      </c>
      <c r="U35" s="24" t="s">
        <v>19</v>
      </c>
      <c r="V35" s="19">
        <v>750</v>
      </c>
      <c r="W35" s="22">
        <v>6692.9544072142098</v>
      </c>
      <c r="X35" s="22">
        <v>6563.7520853568067</v>
      </c>
      <c r="Y35" s="22">
        <v>6651.5682162395733</v>
      </c>
      <c r="Z35" s="22">
        <v>6875.8403339053248</v>
      </c>
      <c r="AA35" s="22">
        <v>6977.577133939566</v>
      </c>
      <c r="AB35" s="22">
        <v>7025.4792805652405</v>
      </c>
      <c r="AC35" s="22">
        <v>6932.2093027763085</v>
      </c>
      <c r="AD35" s="22">
        <v>6700.6581176005247</v>
      </c>
    </row>
    <row r="36" spans="1:30" s="7" customFormat="1" ht="11.1" customHeight="1">
      <c r="A36" s="24" t="s">
        <v>20</v>
      </c>
      <c r="B36" s="19">
        <v>760</v>
      </c>
      <c r="C36" s="23">
        <v>965035915815</v>
      </c>
      <c r="D36" s="23">
        <v>959949127052</v>
      </c>
      <c r="E36" s="23">
        <v>980086095345</v>
      </c>
      <c r="F36" s="23">
        <v>993826324318</v>
      </c>
      <c r="G36" s="23">
        <v>1038584621698</v>
      </c>
      <c r="H36" s="23">
        <v>1065583020991</v>
      </c>
      <c r="I36" s="23">
        <v>1096775653676</v>
      </c>
      <c r="J36" s="23">
        <v>1111222141273</v>
      </c>
      <c r="K36" s="24" t="s">
        <v>20</v>
      </c>
      <c r="L36" s="19">
        <v>760</v>
      </c>
      <c r="M36" s="22">
        <v>143374.27729648072</v>
      </c>
      <c r="N36" s="22">
        <v>140355.95675228347</v>
      </c>
      <c r="O36" s="22">
        <v>140785.41237093409</v>
      </c>
      <c r="P36" s="22">
        <v>140302.68101439343</v>
      </c>
      <c r="Q36" s="22">
        <v>144110.0988732577</v>
      </c>
      <c r="R36" s="22">
        <v>145810.50448843793</v>
      </c>
      <c r="S36" s="22">
        <v>147927.44619147832</v>
      </c>
      <c r="T36" s="22">
        <v>147286.51882988546</v>
      </c>
      <c r="U36" s="24" t="s">
        <v>20</v>
      </c>
      <c r="V36" s="19">
        <v>760</v>
      </c>
      <c r="W36" s="22">
        <v>40048.68080907283</v>
      </c>
      <c r="X36" s="22">
        <v>38453.686781447526</v>
      </c>
      <c r="Y36" s="22">
        <v>39882.55307958473</v>
      </c>
      <c r="Z36" s="22">
        <v>40086.480289826693</v>
      </c>
      <c r="AA36" s="22">
        <v>42137.455810894062</v>
      </c>
      <c r="AB36" s="22">
        <v>42759.678735612295</v>
      </c>
      <c r="AC36" s="22">
        <v>43765.516624697731</v>
      </c>
      <c r="AD36" s="22">
        <v>43966.125023846405</v>
      </c>
    </row>
    <row r="37" spans="1:30" s="7" customFormat="1" ht="11.1" customHeight="1">
      <c r="A37" s="24" t="s">
        <v>21</v>
      </c>
      <c r="B37" s="19">
        <v>770</v>
      </c>
      <c r="C37" s="23">
        <v>124203845720</v>
      </c>
      <c r="D37" s="23">
        <v>130582147354</v>
      </c>
      <c r="E37" s="23">
        <v>131161310673</v>
      </c>
      <c r="F37" s="23">
        <v>137537677981</v>
      </c>
      <c r="G37" s="23">
        <v>140212061903</v>
      </c>
      <c r="H37" s="23">
        <v>145542094393</v>
      </c>
      <c r="I37" s="23">
        <v>151732262976</v>
      </c>
      <c r="J37" s="23">
        <v>153824647997</v>
      </c>
      <c r="K37" s="24" t="s">
        <v>21</v>
      </c>
      <c r="L37" s="19">
        <v>770</v>
      </c>
      <c r="M37" s="22">
        <v>18452.822662573693</v>
      </c>
      <c r="N37" s="22">
        <v>19092.659923472707</v>
      </c>
      <c r="O37" s="22">
        <v>18840.792964938893</v>
      </c>
      <c r="P37" s="22">
        <v>19416.777850466828</v>
      </c>
      <c r="Q37" s="22">
        <v>19455.298761336904</v>
      </c>
      <c r="R37" s="22">
        <v>19915.450781123534</v>
      </c>
      <c r="S37" s="22">
        <v>20464.865436850854</v>
      </c>
      <c r="T37" s="22">
        <v>20388.629844754461</v>
      </c>
      <c r="U37" s="24" t="s">
        <v>21</v>
      </c>
      <c r="V37" s="19">
        <v>770</v>
      </c>
      <c r="W37" s="22">
        <v>5154.4197381490767</v>
      </c>
      <c r="X37" s="22">
        <v>5230.8657324582764</v>
      </c>
      <c r="Y37" s="22">
        <v>5337.3351175464286</v>
      </c>
      <c r="Z37" s="22">
        <v>5547.6508144190939</v>
      </c>
      <c r="AA37" s="22">
        <v>5688.6838483441243</v>
      </c>
      <c r="AB37" s="22">
        <v>5840.3081469570479</v>
      </c>
      <c r="AC37" s="22">
        <v>6054.6939162280632</v>
      </c>
      <c r="AD37" s="22">
        <v>6086.158162613272</v>
      </c>
    </row>
    <row r="38" spans="1:30" s="7" customFormat="1" ht="11.1" customHeight="1">
      <c r="A38" s="24" t="s">
        <v>22</v>
      </c>
      <c r="B38" s="19">
        <v>780</v>
      </c>
      <c r="C38" s="23">
        <v>80050422980</v>
      </c>
      <c r="D38" s="23">
        <v>76673861272</v>
      </c>
      <c r="E38" s="23">
        <v>76986691756</v>
      </c>
      <c r="F38" s="23">
        <v>88468129311</v>
      </c>
      <c r="G38" s="23">
        <v>88160272155</v>
      </c>
      <c r="H38" s="23">
        <v>87135128413</v>
      </c>
      <c r="I38" s="23">
        <v>91623672967</v>
      </c>
      <c r="J38" s="23">
        <v>89896903656</v>
      </c>
      <c r="K38" s="24" t="s">
        <v>22</v>
      </c>
      <c r="L38" s="19">
        <v>780</v>
      </c>
      <c r="M38" s="22">
        <v>11892.999373336586</v>
      </c>
      <c r="N38" s="22">
        <v>11210.628619218965</v>
      </c>
      <c r="O38" s="22">
        <v>11058.827584047254</v>
      </c>
      <c r="P38" s="22">
        <v>12489.421363616149</v>
      </c>
      <c r="Q38" s="22">
        <v>12232.788038185163</v>
      </c>
      <c r="R38" s="22">
        <v>11923.254014265738</v>
      </c>
      <c r="S38" s="22">
        <v>12357.728681580857</v>
      </c>
      <c r="T38" s="22">
        <v>11915.351126741951</v>
      </c>
      <c r="U38" s="24" t="s">
        <v>22</v>
      </c>
      <c r="V38" s="19">
        <v>780</v>
      </c>
      <c r="W38" s="22">
        <v>3322.066864060499</v>
      </c>
      <c r="X38" s="22">
        <v>3071.4051011558809</v>
      </c>
      <c r="Y38" s="22">
        <v>3132.8123467555961</v>
      </c>
      <c r="Z38" s="22">
        <v>3568.4061038903283</v>
      </c>
      <c r="AA38" s="22">
        <v>3576.8386076564802</v>
      </c>
      <c r="AB38" s="22">
        <v>3496.5554294034423</v>
      </c>
      <c r="AC38" s="22">
        <v>3656.1327460298394</v>
      </c>
      <c r="AD38" s="22">
        <v>3556.8212318632686</v>
      </c>
    </row>
    <row r="39" spans="1:30" s="7" customFormat="1" ht="11.1" customHeight="1">
      <c r="A39" s="24" t="s">
        <v>23</v>
      </c>
      <c r="B39" s="19">
        <v>790</v>
      </c>
      <c r="C39" s="23">
        <v>93234265033</v>
      </c>
      <c r="D39" s="23">
        <v>94040441341</v>
      </c>
      <c r="E39" s="23">
        <v>87596402609</v>
      </c>
      <c r="F39" s="23">
        <v>94706205913</v>
      </c>
      <c r="G39" s="23">
        <v>94478605414</v>
      </c>
      <c r="H39" s="23">
        <v>91210472796</v>
      </c>
      <c r="I39" s="23">
        <v>90087319795</v>
      </c>
      <c r="J39" s="23">
        <v>98400994131</v>
      </c>
      <c r="K39" s="24" t="s">
        <v>23</v>
      </c>
      <c r="L39" s="19">
        <v>790</v>
      </c>
      <c r="M39" s="22">
        <v>13851.707640420593</v>
      </c>
      <c r="N39" s="22">
        <v>13749.828762652809</v>
      </c>
      <c r="O39" s="22">
        <v>12582.869731640609</v>
      </c>
      <c r="P39" s="22">
        <v>13370.077118266607</v>
      </c>
      <c r="Q39" s="22">
        <v>13109.496215492883</v>
      </c>
      <c r="R39" s="22">
        <v>12480.909315395364</v>
      </c>
      <c r="S39" s="22">
        <v>12150.513285779161</v>
      </c>
      <c r="T39" s="22">
        <v>13042.522585404797</v>
      </c>
      <c r="U39" s="24" t="s">
        <v>23</v>
      </c>
      <c r="V39" s="19">
        <v>790</v>
      </c>
      <c r="W39" s="22">
        <v>3869.1920783297746</v>
      </c>
      <c r="X39" s="22">
        <v>3767.0763733295366</v>
      </c>
      <c r="Y39" s="22">
        <v>3564.5523319095209</v>
      </c>
      <c r="Z39" s="22">
        <v>3820.0220337904589</v>
      </c>
      <c r="AA39" s="22">
        <v>3833.1860279218959</v>
      </c>
      <c r="AB39" s="22">
        <v>3660.0907083270858</v>
      </c>
      <c r="AC39" s="22">
        <v>3594.8264159109945</v>
      </c>
      <c r="AD39" s="22">
        <v>3893.2903240014316</v>
      </c>
    </row>
    <row r="40" spans="1:30" s="7" customFormat="1" ht="11.1" customHeight="1">
      <c r="A40" s="24" t="s">
        <v>24</v>
      </c>
      <c r="B40" s="19">
        <v>810</v>
      </c>
      <c r="C40" s="23">
        <v>510555597997</v>
      </c>
      <c r="D40" s="23">
        <v>565118278496</v>
      </c>
      <c r="E40" s="23">
        <v>589304311478</v>
      </c>
      <c r="F40" s="23">
        <v>633589451428</v>
      </c>
      <c r="G40" s="23">
        <v>677319958073</v>
      </c>
      <c r="H40" s="23">
        <v>725622436668</v>
      </c>
      <c r="I40" s="23">
        <v>759277642999</v>
      </c>
      <c r="J40" s="23">
        <v>779243358617</v>
      </c>
      <c r="K40" s="24" t="s">
        <v>24</v>
      </c>
      <c r="L40" s="19">
        <v>810</v>
      </c>
      <c r="M40" s="22">
        <v>75852.658624288102</v>
      </c>
      <c r="N40" s="22">
        <v>82627.000141240671</v>
      </c>
      <c r="O40" s="22">
        <v>84651.18615339091</v>
      </c>
      <c r="P40" s="22">
        <v>89446.512456580094</v>
      </c>
      <c r="Q40" s="22">
        <v>93982.371862148997</v>
      </c>
      <c r="R40" s="22">
        <v>99291.534750894192</v>
      </c>
      <c r="S40" s="22">
        <v>102407.45434371856</v>
      </c>
      <c r="T40" s="22">
        <v>103284.51652387413</v>
      </c>
      <c r="U40" s="24" t="s">
        <v>24</v>
      </c>
      <c r="V40" s="19">
        <v>810</v>
      </c>
      <c r="W40" s="22">
        <v>21187.893470471536</v>
      </c>
      <c r="X40" s="22">
        <v>22637.534285271417</v>
      </c>
      <c r="Y40" s="22">
        <v>23980.505992462015</v>
      </c>
      <c r="Z40" s="22">
        <v>25556.146416165742</v>
      </c>
      <c r="AA40" s="22">
        <v>27480.225690686842</v>
      </c>
      <c r="AB40" s="22">
        <v>29117.752126361931</v>
      </c>
      <c r="AC40" s="22">
        <v>30298.063415301353</v>
      </c>
      <c r="AD40" s="22">
        <v>30831.198962350485</v>
      </c>
    </row>
    <row r="41" spans="1:30" s="7" customFormat="1" ht="11.1" customHeight="1">
      <c r="A41" s="24" t="s">
        <v>25</v>
      </c>
      <c r="B41" s="19">
        <v>820</v>
      </c>
      <c r="C41" s="23">
        <v>517566061704</v>
      </c>
      <c r="D41" s="23">
        <v>562522896569</v>
      </c>
      <c r="E41" s="23">
        <v>562097419086</v>
      </c>
      <c r="F41" s="23">
        <v>615361459019</v>
      </c>
      <c r="G41" s="23">
        <v>634473852044</v>
      </c>
      <c r="H41" s="23">
        <v>643458593141</v>
      </c>
      <c r="I41" s="23">
        <v>661767190473</v>
      </c>
      <c r="J41" s="23">
        <v>637513298113</v>
      </c>
      <c r="K41" s="24" t="s">
        <v>25</v>
      </c>
      <c r="L41" s="19">
        <v>820</v>
      </c>
      <c r="M41" s="22">
        <v>76894.195163014199</v>
      </c>
      <c r="N41" s="22">
        <v>82247.524496921513</v>
      </c>
      <c r="O41" s="22">
        <v>80743.025857135464</v>
      </c>
      <c r="P41" s="22">
        <v>86873.189390049622</v>
      </c>
      <c r="Q41" s="22">
        <v>88037.207214825045</v>
      </c>
      <c r="R41" s="22">
        <v>88048.533277166571</v>
      </c>
      <c r="S41" s="22">
        <v>89255.74718209359</v>
      </c>
      <c r="T41" s="22">
        <v>84498.959208332177</v>
      </c>
      <c r="U41" s="24" t="s">
        <v>25</v>
      </c>
      <c r="V41" s="19">
        <v>820</v>
      </c>
      <c r="W41" s="22">
        <v>21478.825464529105</v>
      </c>
      <c r="X41" s="22">
        <v>22533.568355320964</v>
      </c>
      <c r="Y41" s="22">
        <v>22873.378429783417</v>
      </c>
      <c r="Z41" s="22">
        <v>24820.911254299892</v>
      </c>
      <c r="AA41" s="22">
        <v>25741.873454627206</v>
      </c>
      <c r="AB41" s="22">
        <v>25820.684245503391</v>
      </c>
      <c r="AC41" s="22">
        <v>26407.025793518813</v>
      </c>
      <c r="AD41" s="22">
        <v>25223.569912934978</v>
      </c>
    </row>
    <row r="42" spans="1:30" s="6" customFormat="1" ht="11.1" customHeight="1">
      <c r="A42" s="4" t="s">
        <v>26</v>
      </c>
      <c r="B42" s="3">
        <v>821</v>
      </c>
      <c r="C42" s="5">
        <v>71941077965</v>
      </c>
      <c r="D42" s="5">
        <v>86579903892</v>
      </c>
      <c r="E42" s="5">
        <v>75471726876</v>
      </c>
      <c r="F42" s="5">
        <v>91051570549</v>
      </c>
      <c r="G42" s="5">
        <v>91111515710</v>
      </c>
      <c r="H42" s="5">
        <v>68875648436</v>
      </c>
      <c r="I42" s="5">
        <v>64001740668</v>
      </c>
      <c r="J42" s="5">
        <v>54294936151</v>
      </c>
      <c r="K42" s="4" t="s">
        <v>26</v>
      </c>
      <c r="L42" s="3">
        <v>821</v>
      </c>
      <c r="M42" s="25">
        <v>10688.203301170159</v>
      </c>
      <c r="N42" s="25">
        <v>12659.009632730404</v>
      </c>
      <c r="O42" s="25">
        <v>10841.208992811957</v>
      </c>
      <c r="P42" s="25">
        <v>12854.136729938611</v>
      </c>
      <c r="Q42" s="25">
        <v>12642.291502442873</v>
      </c>
      <c r="R42" s="25">
        <v>9424.693193855117</v>
      </c>
      <c r="S42" s="25">
        <v>8632.2248466169549</v>
      </c>
      <c r="T42" s="25">
        <v>7196.5017963109913</v>
      </c>
      <c r="U42" s="4" t="s">
        <v>26</v>
      </c>
      <c r="V42" s="3">
        <v>821</v>
      </c>
      <c r="W42" s="25">
        <v>2985.5316483715528</v>
      </c>
      <c r="X42" s="25">
        <v>3468.221817186412</v>
      </c>
      <c r="Y42" s="25">
        <v>3071.164020626617</v>
      </c>
      <c r="Z42" s="25">
        <v>3672.6104942681745</v>
      </c>
      <c r="AA42" s="25">
        <v>3696.5764627025947</v>
      </c>
      <c r="AB42" s="25">
        <v>2763.8396462918231</v>
      </c>
      <c r="AC42" s="25">
        <v>2553.9126765138922</v>
      </c>
      <c r="AD42" s="25">
        <v>2148.2094914361169</v>
      </c>
    </row>
    <row r="43" spans="1:30" s="6" customFormat="1" ht="11.1" customHeight="1">
      <c r="A43" s="26" t="s">
        <v>27</v>
      </c>
      <c r="B43" s="3">
        <v>822</v>
      </c>
      <c r="C43" s="5">
        <v>233439556500</v>
      </c>
      <c r="D43" s="5">
        <v>245242896055</v>
      </c>
      <c r="E43" s="5">
        <v>252066906424</v>
      </c>
      <c r="F43" s="5">
        <v>275530310948</v>
      </c>
      <c r="G43" s="5">
        <v>290577536593</v>
      </c>
      <c r="H43" s="5">
        <v>312959691078</v>
      </c>
      <c r="I43" s="5">
        <v>334407815645</v>
      </c>
      <c r="J43" s="5">
        <v>316173549239</v>
      </c>
      <c r="K43" s="26" t="s">
        <v>62</v>
      </c>
      <c r="L43" s="3">
        <v>822</v>
      </c>
      <c r="M43" s="25">
        <v>34681.846713790728</v>
      </c>
      <c r="N43" s="25">
        <v>35857.422380504693</v>
      </c>
      <c r="O43" s="25">
        <v>36208.393869190237</v>
      </c>
      <c r="P43" s="25">
        <v>38897.783627599281</v>
      </c>
      <c r="Q43" s="25">
        <v>40319.446922199233</v>
      </c>
      <c r="R43" s="25">
        <v>42824.265722805925</v>
      </c>
      <c r="S43" s="25">
        <v>45103.202272074661</v>
      </c>
      <c r="T43" s="25">
        <v>41907.103614902735</v>
      </c>
      <c r="U43" s="26" t="s">
        <v>27</v>
      </c>
      <c r="V43" s="3">
        <v>822</v>
      </c>
      <c r="W43" s="25">
        <v>9687.666679829812</v>
      </c>
      <c r="X43" s="25">
        <v>9823.9513371245739</v>
      </c>
      <c r="Y43" s="25">
        <v>10257.335373708283</v>
      </c>
      <c r="Z43" s="25">
        <v>11113.652465028366</v>
      </c>
      <c r="AA43" s="25">
        <v>11789.311965555331</v>
      </c>
      <c r="AB43" s="25">
        <v>12558.435695837514</v>
      </c>
      <c r="AC43" s="25">
        <v>13344.142684045759</v>
      </c>
      <c r="AD43" s="25">
        <v>12509.583168627682</v>
      </c>
    </row>
    <row r="44" spans="1:30" s="6" customFormat="1" ht="11.1" customHeight="1">
      <c r="A44" s="8" t="s">
        <v>63</v>
      </c>
      <c r="B44" s="3">
        <v>823</v>
      </c>
      <c r="C44" s="5">
        <v>57257694090</v>
      </c>
      <c r="D44" s="5">
        <v>59179335744</v>
      </c>
      <c r="E44" s="5">
        <v>56434614108</v>
      </c>
      <c r="F44" s="5">
        <v>56549636567</v>
      </c>
      <c r="G44" s="5">
        <v>58461159348</v>
      </c>
      <c r="H44" s="5">
        <v>59138588975</v>
      </c>
      <c r="I44" s="5">
        <v>58784506193</v>
      </c>
      <c r="J44" s="5">
        <v>60438826144</v>
      </c>
      <c r="K44" s="8" t="s">
        <v>64</v>
      </c>
      <c r="L44" s="3">
        <v>823</v>
      </c>
      <c r="M44" s="25">
        <v>8506.7098283940632</v>
      </c>
      <c r="N44" s="25">
        <v>8652.7213309958934</v>
      </c>
      <c r="O44" s="25">
        <v>8106.6045696654201</v>
      </c>
      <c r="P44" s="25">
        <v>7983.3522483763199</v>
      </c>
      <c r="Q44" s="25">
        <v>8111.8507610016704</v>
      </c>
      <c r="R44" s="25">
        <v>8092.3093961835521</v>
      </c>
      <c r="S44" s="25">
        <v>7928.5511559381148</v>
      </c>
      <c r="T44" s="25">
        <v>8010.8413739098369</v>
      </c>
      <c r="U44" s="8" t="s">
        <v>63</v>
      </c>
      <c r="V44" s="3">
        <v>823</v>
      </c>
      <c r="W44" s="25">
        <v>2376.1759297190119</v>
      </c>
      <c r="X44" s="25">
        <v>2370.6085838344916</v>
      </c>
      <c r="Y44" s="25">
        <v>2296.4885466474279</v>
      </c>
      <c r="Z44" s="25">
        <v>2280.9577852503771</v>
      </c>
      <c r="AA44" s="25">
        <v>2371.8861874273889</v>
      </c>
      <c r="AB44" s="25">
        <v>2373.1112598778745</v>
      </c>
      <c r="AC44" s="25">
        <v>2345.725194064531</v>
      </c>
      <c r="AD44" s="25">
        <v>2391.2959325103989</v>
      </c>
    </row>
    <row r="45" spans="1:30" s="6" customFormat="1" ht="11.1" customHeight="1">
      <c r="A45" s="4" t="s">
        <v>28</v>
      </c>
      <c r="B45" s="3">
        <v>824</v>
      </c>
      <c r="C45" s="5">
        <v>122260518391</v>
      </c>
      <c r="D45" s="5">
        <v>138286412792</v>
      </c>
      <c r="E45" s="5">
        <v>146861439355</v>
      </c>
      <c r="F45" s="5">
        <v>157111944211</v>
      </c>
      <c r="G45" s="5">
        <v>158848064475</v>
      </c>
      <c r="H45" s="5">
        <v>166316562267</v>
      </c>
      <c r="I45" s="5">
        <v>168817971153</v>
      </c>
      <c r="J45" s="5">
        <v>172430577043</v>
      </c>
      <c r="K45" s="4" t="s">
        <v>28</v>
      </c>
      <c r="L45" s="3">
        <v>824</v>
      </c>
      <c r="M45" s="25">
        <v>18164.104753965526</v>
      </c>
      <c r="N45" s="25">
        <v>20219.114978382575</v>
      </c>
      <c r="O45" s="25">
        <v>21096.053090830217</v>
      </c>
      <c r="P45" s="25">
        <v>22180.16010726419</v>
      </c>
      <c r="Q45" s="25">
        <v>22041.160439957192</v>
      </c>
      <c r="R45" s="25">
        <v>22758.153396983224</v>
      </c>
      <c r="S45" s="25">
        <v>22769.297677414706</v>
      </c>
      <c r="T45" s="25">
        <v>22854.745679741176</v>
      </c>
      <c r="U45" s="4" t="s">
        <v>28</v>
      </c>
      <c r="V45" s="3">
        <v>824</v>
      </c>
      <c r="W45" s="25">
        <v>5073.7722776440014</v>
      </c>
      <c r="X45" s="25">
        <v>5539.4835557212537</v>
      </c>
      <c r="Y45" s="25">
        <v>5976.2190059009117</v>
      </c>
      <c r="Z45" s="25">
        <v>6337.1886020754828</v>
      </c>
      <c r="AA45" s="25">
        <v>6444.7837543734477</v>
      </c>
      <c r="AB45" s="25">
        <v>6673.9452777076895</v>
      </c>
      <c r="AC45" s="25">
        <v>6736.4786027854161</v>
      </c>
      <c r="AD45" s="25">
        <v>6822.3121432063208</v>
      </c>
    </row>
    <row r="46" spans="1:30" s="6" customFormat="1" ht="11.1" customHeight="1">
      <c r="A46" s="4" t="s">
        <v>65</v>
      </c>
      <c r="B46" s="3">
        <v>825</v>
      </c>
      <c r="C46" s="5">
        <v>32667214758</v>
      </c>
      <c r="D46" s="5">
        <v>33234348086</v>
      </c>
      <c r="E46" s="5">
        <v>31262732323</v>
      </c>
      <c r="F46" s="5">
        <v>35117996744</v>
      </c>
      <c r="G46" s="5">
        <v>35475575918</v>
      </c>
      <c r="H46" s="5">
        <v>36168102385</v>
      </c>
      <c r="I46" s="5">
        <v>35755156814</v>
      </c>
      <c r="J46" s="5">
        <v>34175409536</v>
      </c>
      <c r="K46" s="4" t="s">
        <v>65</v>
      </c>
      <c r="L46" s="3">
        <v>825</v>
      </c>
      <c r="M46" s="25">
        <v>4853.3305656937291</v>
      </c>
      <c r="N46" s="25">
        <v>4859.2561743079423</v>
      </c>
      <c r="O46" s="25">
        <v>4490.7653346376383</v>
      </c>
      <c r="P46" s="25">
        <v>4957.7566768712113</v>
      </c>
      <c r="Q46" s="25">
        <v>4922.4575892240791</v>
      </c>
      <c r="R46" s="25">
        <v>4949.1115673387476</v>
      </c>
      <c r="S46" s="25">
        <v>4822.4712300491447</v>
      </c>
      <c r="T46" s="25">
        <v>4529.7667434674386</v>
      </c>
      <c r="U46" s="4" t="s">
        <v>65</v>
      </c>
      <c r="V46" s="3">
        <v>825</v>
      </c>
      <c r="W46" s="25">
        <v>1355.6789289647288</v>
      </c>
      <c r="X46" s="25">
        <v>1331.3030614542308</v>
      </c>
      <c r="Y46" s="25">
        <v>1272.171482900181</v>
      </c>
      <c r="Z46" s="25">
        <v>1416.501907677489</v>
      </c>
      <c r="AA46" s="25">
        <v>1439.3150845684443</v>
      </c>
      <c r="AB46" s="25">
        <v>1451.3523657884889</v>
      </c>
      <c r="AC46" s="25">
        <v>1426.7666361092145</v>
      </c>
      <c r="AD46" s="25">
        <v>1352.1691771544592</v>
      </c>
    </row>
    <row r="47" spans="1:30" s="7" customFormat="1" ht="11.1" customHeight="1">
      <c r="A47" s="24" t="s">
        <v>66</v>
      </c>
      <c r="B47" s="19">
        <v>830</v>
      </c>
      <c r="C47" s="23">
        <v>589606728674</v>
      </c>
      <c r="D47" s="23">
        <v>621827152352</v>
      </c>
      <c r="E47" s="23">
        <v>608725289417</v>
      </c>
      <c r="F47" s="23">
        <v>653188780899</v>
      </c>
      <c r="G47" s="23">
        <v>656255160829</v>
      </c>
      <c r="H47" s="23">
        <v>669916884491</v>
      </c>
      <c r="I47" s="23">
        <v>664912811466</v>
      </c>
      <c r="J47" s="23">
        <v>664844754933</v>
      </c>
      <c r="K47" s="24" t="s">
        <v>66</v>
      </c>
      <c r="L47" s="19">
        <v>830</v>
      </c>
      <c r="M47" s="22">
        <v>87597.194288240804</v>
      </c>
      <c r="N47" s="22">
        <v>90918.510620391578</v>
      </c>
      <c r="O47" s="22">
        <v>87440.931259229255</v>
      </c>
      <c r="P47" s="22">
        <v>92213.432997503332</v>
      </c>
      <c r="Q47" s="22">
        <v>91059.4997627962</v>
      </c>
      <c r="R47" s="22">
        <v>91668.989622330279</v>
      </c>
      <c r="S47" s="22">
        <v>89680.012325672578</v>
      </c>
      <c r="T47" s="22">
        <v>88121.596825105647</v>
      </c>
      <c r="U47" s="24" t="s">
        <v>66</v>
      </c>
      <c r="V47" s="19">
        <v>830</v>
      </c>
      <c r="W47" s="22">
        <v>24468.490024648268</v>
      </c>
      <c r="X47" s="22">
        <v>24909.180991888104</v>
      </c>
      <c r="Y47" s="22">
        <v>24770.802056438883</v>
      </c>
      <c r="Z47" s="22">
        <v>26346.69514214381</v>
      </c>
      <c r="AA47" s="22">
        <v>26625.584725963803</v>
      </c>
      <c r="AB47" s="22">
        <v>26882.401648777206</v>
      </c>
      <c r="AC47" s="22">
        <v>26532.548025346918</v>
      </c>
      <c r="AD47" s="22">
        <v>26304.95427615094</v>
      </c>
    </row>
    <row r="48" spans="1:30" s="6" customFormat="1" ht="11.1" customHeight="1">
      <c r="A48" s="4" t="s">
        <v>29</v>
      </c>
      <c r="B48" s="3">
        <v>831</v>
      </c>
      <c r="C48" s="5">
        <v>137688215759</v>
      </c>
      <c r="D48" s="5">
        <v>146694737301</v>
      </c>
      <c r="E48" s="5">
        <v>125712214557</v>
      </c>
      <c r="F48" s="5">
        <v>145531655522</v>
      </c>
      <c r="G48" s="5">
        <v>150990207500</v>
      </c>
      <c r="H48" s="5">
        <v>166851256392</v>
      </c>
      <c r="I48" s="5">
        <v>164218152075</v>
      </c>
      <c r="J48" s="5">
        <v>154430176318</v>
      </c>
      <c r="K48" s="4" t="s">
        <v>29</v>
      </c>
      <c r="L48" s="3">
        <v>831</v>
      </c>
      <c r="M48" s="25">
        <v>20456.180027265356</v>
      </c>
      <c r="N48" s="25">
        <v>21448.511826493297</v>
      </c>
      <c r="O48" s="25">
        <v>18058.052298191786</v>
      </c>
      <c r="P48" s="25">
        <v>20545.321594506629</v>
      </c>
      <c r="Q48" s="25">
        <v>20950.833737692148</v>
      </c>
      <c r="R48" s="25">
        <v>22831.318996075395</v>
      </c>
      <c r="S48" s="25">
        <v>22148.897792651776</v>
      </c>
      <c r="T48" s="25">
        <v>20468.889367257158</v>
      </c>
      <c r="U48" s="4" t="s">
        <v>29</v>
      </c>
      <c r="V48" s="3">
        <v>831</v>
      </c>
      <c r="W48" s="25">
        <v>5714.0167673925571</v>
      </c>
      <c r="X48" s="25">
        <v>5876.3046099981639</v>
      </c>
      <c r="Y48" s="25">
        <v>5115.5955518956898</v>
      </c>
      <c r="Z48" s="25">
        <v>5870.091884144751</v>
      </c>
      <c r="AA48" s="25">
        <v>6125.974777102967</v>
      </c>
      <c r="AB48" s="25">
        <v>6695.4014651247489</v>
      </c>
      <c r="AC48" s="25">
        <v>6552.9283410212356</v>
      </c>
      <c r="AD48" s="25">
        <v>6110.1162290319871</v>
      </c>
    </row>
    <row r="49" spans="1:30" s="6" customFormat="1" ht="11.1" customHeight="1">
      <c r="A49" s="4" t="s">
        <v>30</v>
      </c>
      <c r="B49" s="3">
        <v>832</v>
      </c>
      <c r="C49" s="5">
        <v>62813242649</v>
      </c>
      <c r="D49" s="5">
        <v>64653068943</v>
      </c>
      <c r="E49" s="5">
        <v>63857926122</v>
      </c>
      <c r="F49" s="5">
        <v>67651689105</v>
      </c>
      <c r="G49" s="5">
        <v>67981031803</v>
      </c>
      <c r="H49" s="5">
        <v>62925810965</v>
      </c>
      <c r="I49" s="5">
        <v>62074201254</v>
      </c>
      <c r="J49" s="5">
        <v>61955973142</v>
      </c>
      <c r="K49" s="4" t="s">
        <v>30</v>
      </c>
      <c r="L49" s="3">
        <v>832</v>
      </c>
      <c r="M49" s="10">
        <v>9332.0912951133032</v>
      </c>
      <c r="N49" s="10">
        <v>9453.046096654818</v>
      </c>
      <c r="O49" s="10">
        <v>9172.9333830348369</v>
      </c>
      <c r="P49" s="10">
        <v>9550.6761335762476</v>
      </c>
      <c r="Q49" s="10">
        <v>9432.7924850452</v>
      </c>
      <c r="R49" s="10">
        <v>8610.5390771126276</v>
      </c>
      <c r="S49" s="10">
        <v>8372.2482670942736</v>
      </c>
      <c r="T49" s="10">
        <v>8211.9310494922938</v>
      </c>
      <c r="U49" s="4" t="s">
        <v>30</v>
      </c>
      <c r="V49" s="3">
        <v>832</v>
      </c>
      <c r="W49" s="25">
        <v>2606.7294120428219</v>
      </c>
      <c r="X49" s="25">
        <v>2589.8756429191285</v>
      </c>
      <c r="Y49" s="25">
        <v>2598.5646977435799</v>
      </c>
      <c r="Z49" s="25">
        <v>2728.7646095932137</v>
      </c>
      <c r="AA49" s="25">
        <v>2758.1264576155554</v>
      </c>
      <c r="AB49" s="25">
        <v>2525.0847733468117</v>
      </c>
      <c r="AC49" s="25">
        <v>2476.9965287261166</v>
      </c>
      <c r="AD49" s="25">
        <v>2451.3227013409833</v>
      </c>
    </row>
    <row r="50" spans="1:30" s="6" customFormat="1" ht="11.1" customHeight="1">
      <c r="A50" s="4" t="s">
        <v>31</v>
      </c>
      <c r="B50" s="3">
        <v>833</v>
      </c>
      <c r="C50" s="5">
        <v>34628744560</v>
      </c>
      <c r="D50" s="5">
        <v>34647507786</v>
      </c>
      <c r="E50" s="5">
        <v>32405320629</v>
      </c>
      <c r="F50" s="5">
        <v>32720817031</v>
      </c>
      <c r="G50" s="5">
        <v>31844482521</v>
      </c>
      <c r="H50" s="5">
        <v>30577293348</v>
      </c>
      <c r="I50" s="5">
        <v>28702690201</v>
      </c>
      <c r="J50" s="5">
        <v>26430925963</v>
      </c>
      <c r="K50" s="4" t="s">
        <v>31</v>
      </c>
      <c r="L50" s="3">
        <v>833</v>
      </c>
      <c r="M50" s="10">
        <v>5144.7527948029428</v>
      </c>
      <c r="N50" s="10">
        <v>5065.8768963313978</v>
      </c>
      <c r="O50" s="10">
        <v>4654.8935337769117</v>
      </c>
      <c r="P50" s="10">
        <v>4619.3366407164876</v>
      </c>
      <c r="Q50" s="10">
        <v>4418.6207159183796</v>
      </c>
      <c r="R50" s="10">
        <v>4184.0855955234802</v>
      </c>
      <c r="S50" s="10">
        <v>3871.270889382261</v>
      </c>
      <c r="T50" s="10">
        <v>3503.2770946059773</v>
      </c>
      <c r="U50" s="4" t="s">
        <v>31</v>
      </c>
      <c r="V50" s="3">
        <v>833</v>
      </c>
      <c r="W50" s="25">
        <v>1437.0817862578053</v>
      </c>
      <c r="X50" s="25">
        <v>1387.9114784469584</v>
      </c>
      <c r="Y50" s="25">
        <v>1318.6667234495501</v>
      </c>
      <c r="Z50" s="25">
        <v>1319.8104687761393</v>
      </c>
      <c r="AA50" s="25">
        <v>1291.9943613796431</v>
      </c>
      <c r="AB50" s="25">
        <v>1227.0045734672963</v>
      </c>
      <c r="AC50" s="25">
        <v>1145.3464169770002</v>
      </c>
      <c r="AD50" s="25">
        <v>1045.7543565987992</v>
      </c>
    </row>
    <row r="51" spans="1:30" s="6" customFormat="1" ht="11.1" customHeight="1">
      <c r="A51" s="4" t="s">
        <v>67</v>
      </c>
      <c r="B51" s="3">
        <v>834</v>
      </c>
      <c r="C51" s="5">
        <v>56015288183</v>
      </c>
      <c r="D51" s="5">
        <v>54488078245</v>
      </c>
      <c r="E51" s="5">
        <v>59163555773</v>
      </c>
      <c r="F51" s="5">
        <v>62804026414</v>
      </c>
      <c r="G51" s="5">
        <v>61151387358</v>
      </c>
      <c r="H51" s="5">
        <v>58577708202</v>
      </c>
      <c r="I51" s="5">
        <v>67060178591</v>
      </c>
      <c r="J51" s="5">
        <v>63588755365</v>
      </c>
      <c r="K51" s="4" t="s">
        <v>67</v>
      </c>
      <c r="L51" s="3">
        <v>834</v>
      </c>
      <c r="M51" s="10">
        <v>8322.1270101736973</v>
      </c>
      <c r="N51" s="10">
        <v>7966.8038004851314</v>
      </c>
      <c r="O51" s="10">
        <v>8498.6060269537284</v>
      </c>
      <c r="P51" s="10">
        <v>8866.3110130734403</v>
      </c>
      <c r="Q51" s="10">
        <v>8485.1366891900416</v>
      </c>
      <c r="R51" s="10">
        <v>8015.5605114341151</v>
      </c>
      <c r="S51" s="10">
        <v>9044.7311871508518</v>
      </c>
      <c r="T51" s="10">
        <v>8428.3475522785811</v>
      </c>
      <c r="U51" s="4" t="s">
        <v>67</v>
      </c>
      <c r="V51" s="3">
        <v>834</v>
      </c>
      <c r="W51" s="25">
        <v>2324.6164832887421</v>
      </c>
      <c r="X51" s="25">
        <v>2182.6859727356523</v>
      </c>
      <c r="Y51" s="25">
        <v>2407.5371181172036</v>
      </c>
      <c r="Z51" s="25">
        <v>2533.231718020983</v>
      </c>
      <c r="AA51" s="25">
        <v>2481.0341196462109</v>
      </c>
      <c r="AB51" s="25">
        <v>2350.6042555525264</v>
      </c>
      <c r="AC51" s="25">
        <v>2675.9559725298377</v>
      </c>
      <c r="AD51" s="25">
        <v>2515.9246424712182</v>
      </c>
    </row>
    <row r="52" spans="1:30" s="6" customFormat="1" ht="11.1" customHeight="1">
      <c r="A52" s="4" t="s">
        <v>32</v>
      </c>
      <c r="B52" s="3">
        <v>835</v>
      </c>
      <c r="C52" s="5">
        <v>298461237523</v>
      </c>
      <c r="D52" s="5">
        <v>321343760077</v>
      </c>
      <c r="E52" s="5">
        <v>327586272336</v>
      </c>
      <c r="F52" s="5">
        <v>344480592827</v>
      </c>
      <c r="G52" s="5">
        <v>344288051647</v>
      </c>
      <c r="H52" s="5">
        <v>350984815584</v>
      </c>
      <c r="I52" s="5">
        <v>342857589345</v>
      </c>
      <c r="J52" s="5">
        <v>358438924145</v>
      </c>
      <c r="K52" s="4" t="s">
        <v>32</v>
      </c>
      <c r="L52" s="3">
        <v>835</v>
      </c>
      <c r="M52" s="10">
        <v>44342.043160885507</v>
      </c>
      <c r="N52" s="10">
        <v>46984.272000426936</v>
      </c>
      <c r="O52" s="10">
        <v>47056.446017271992</v>
      </c>
      <c r="P52" s="10">
        <v>48631.787615630528</v>
      </c>
      <c r="Q52" s="10">
        <v>47772.116134950433</v>
      </c>
      <c r="R52" s="10">
        <v>48027.485442184654</v>
      </c>
      <c r="S52" s="10">
        <v>46242.864189393418</v>
      </c>
      <c r="T52" s="10">
        <v>47509.151761471636</v>
      </c>
      <c r="U52" s="4" t="s">
        <v>32</v>
      </c>
      <c r="V52" s="3">
        <v>835</v>
      </c>
      <c r="W52" s="25">
        <v>12386.045575666343</v>
      </c>
      <c r="X52" s="25">
        <v>12872.403287788202</v>
      </c>
      <c r="Y52" s="25">
        <v>13330.437965232859</v>
      </c>
      <c r="Z52" s="25">
        <v>13894.796461608723</v>
      </c>
      <c r="AA52" s="25">
        <v>13968.455010219424</v>
      </c>
      <c r="AB52" s="25">
        <v>14084.306581285822</v>
      </c>
      <c r="AC52" s="25">
        <v>13681.320766092727</v>
      </c>
      <c r="AD52" s="25">
        <v>14181.836346707951</v>
      </c>
    </row>
    <row r="53" spans="1:30" s="7" customFormat="1" ht="11.1" customHeight="1">
      <c r="A53" s="24" t="s">
        <v>33</v>
      </c>
      <c r="B53" s="19">
        <v>840</v>
      </c>
      <c r="C53" s="23">
        <v>308544072716</v>
      </c>
      <c r="D53" s="23">
        <v>319418009814</v>
      </c>
      <c r="E53" s="23">
        <v>326126667015</v>
      </c>
      <c r="F53" s="23">
        <v>356100679677</v>
      </c>
      <c r="G53" s="23">
        <v>357473623353</v>
      </c>
      <c r="H53" s="23">
        <v>381970218912</v>
      </c>
      <c r="I53" s="23">
        <v>334535796476</v>
      </c>
      <c r="J53" s="23">
        <v>306572838824</v>
      </c>
      <c r="K53" s="24" t="s">
        <v>33</v>
      </c>
      <c r="L53" s="19">
        <v>840</v>
      </c>
      <c r="M53" s="22">
        <v>45840.038401482358</v>
      </c>
      <c r="N53" s="22">
        <v>46702.704453759769</v>
      </c>
      <c r="O53" s="22">
        <v>46846.779603278577</v>
      </c>
      <c r="P53" s="22">
        <v>50272.244603720363</v>
      </c>
      <c r="Q53" s="22">
        <v>49601.696510544156</v>
      </c>
      <c r="R53" s="22">
        <v>52267.415322853769</v>
      </c>
      <c r="S53" s="22">
        <v>45120.463666807344</v>
      </c>
      <c r="T53" s="22">
        <v>40634.581080660166</v>
      </c>
      <c r="U53" s="24" t="s">
        <v>33</v>
      </c>
      <c r="V53" s="19">
        <v>840</v>
      </c>
      <c r="W53" s="22">
        <v>12804.480000414065</v>
      </c>
      <c r="X53" s="22">
        <v>12795.261494180759</v>
      </c>
      <c r="Y53" s="22">
        <v>13271.042380532175</v>
      </c>
      <c r="Z53" s="22">
        <v>14363.498458205819</v>
      </c>
      <c r="AA53" s="22">
        <v>14503.420032322852</v>
      </c>
      <c r="AB53" s="22">
        <v>15327.687777962981</v>
      </c>
      <c r="AC53" s="22">
        <v>13349.249605564304</v>
      </c>
      <c r="AD53" s="22">
        <v>12129.725695719451</v>
      </c>
    </row>
    <row r="54" spans="1:30" s="6" customFormat="1" ht="11.1" customHeight="1">
      <c r="A54" s="30"/>
      <c r="B54" s="3"/>
      <c r="C54" s="5"/>
      <c r="D54" s="5"/>
      <c r="E54" s="5"/>
      <c r="F54" s="5"/>
      <c r="G54" s="5"/>
      <c r="H54" s="5"/>
      <c r="I54" s="5"/>
      <c r="J54" s="5"/>
      <c r="K54" s="30"/>
      <c r="L54" s="3"/>
      <c r="M54" s="10"/>
      <c r="N54" s="10"/>
      <c r="O54" s="10"/>
      <c r="P54" s="10"/>
      <c r="Q54" s="10"/>
      <c r="R54" s="10"/>
      <c r="S54" s="10"/>
      <c r="T54" s="10"/>
      <c r="U54" s="30"/>
      <c r="V54" s="3"/>
      <c r="W54" s="10"/>
      <c r="X54" s="10"/>
      <c r="Y54" s="10"/>
      <c r="Z54" s="10"/>
      <c r="AA54" s="10"/>
      <c r="AB54" s="10"/>
      <c r="AC54" s="10"/>
      <c r="AD54" s="10"/>
    </row>
    <row r="55" spans="1:30" s="6" customFormat="1" ht="11.1" customHeight="1">
      <c r="A55" s="18" t="s">
        <v>34</v>
      </c>
      <c r="B55" s="3"/>
      <c r="C55" s="23">
        <v>13601</v>
      </c>
      <c r="D55" s="23">
        <v>13681</v>
      </c>
      <c r="E55" s="23">
        <v>13681</v>
      </c>
      <c r="F55" s="23">
        <v>13681</v>
      </c>
      <c r="G55" s="23">
        <v>13681</v>
      </c>
      <c r="H55" s="23">
        <v>13776</v>
      </c>
      <c r="I55" s="23">
        <v>13776</v>
      </c>
      <c r="J55" s="23">
        <v>13776</v>
      </c>
      <c r="K55" s="18" t="s">
        <v>34</v>
      </c>
      <c r="L55" s="3"/>
      <c r="M55" s="31">
        <v>13601</v>
      </c>
      <c r="N55" s="31">
        <v>13681</v>
      </c>
      <c r="O55" s="31">
        <v>13681</v>
      </c>
      <c r="P55" s="31">
        <v>13681</v>
      </c>
      <c r="Q55" s="31">
        <v>13681</v>
      </c>
      <c r="R55" s="31">
        <v>13776</v>
      </c>
      <c r="S55" s="31">
        <v>13776</v>
      </c>
      <c r="T55" s="31">
        <v>13776</v>
      </c>
      <c r="U55" s="18" t="s">
        <v>34</v>
      </c>
      <c r="V55" s="3"/>
      <c r="W55" s="31">
        <v>13601</v>
      </c>
      <c r="X55" s="31">
        <v>13681</v>
      </c>
      <c r="Y55" s="31">
        <v>13681</v>
      </c>
      <c r="Z55" s="31">
        <v>13681</v>
      </c>
      <c r="AA55" s="31">
        <v>13681</v>
      </c>
      <c r="AB55" s="31">
        <v>13776</v>
      </c>
      <c r="AC55" s="31">
        <v>13776</v>
      </c>
      <c r="AD55" s="31">
        <v>13776</v>
      </c>
    </row>
    <row r="56" spans="1:30" s="6" customFormat="1" ht="11.1" customHeight="1">
      <c r="A56" s="18" t="s">
        <v>35</v>
      </c>
      <c r="B56" s="3"/>
      <c r="C56" s="23">
        <v>6730886</v>
      </c>
      <c r="D56" s="23">
        <v>6839390</v>
      </c>
      <c r="E56" s="23">
        <v>6961560</v>
      </c>
      <c r="F56" s="23">
        <v>7083445</v>
      </c>
      <c r="G56" s="23">
        <v>7206883</v>
      </c>
      <c r="H56" s="23">
        <v>7307999</v>
      </c>
      <c r="I56" s="23">
        <v>7414281</v>
      </c>
      <c r="J56" s="23">
        <v>7544629</v>
      </c>
      <c r="K56" s="18" t="s">
        <v>35</v>
      </c>
      <c r="L56" s="3"/>
      <c r="M56" s="31">
        <v>6730886</v>
      </c>
      <c r="N56" s="31">
        <v>6839390</v>
      </c>
      <c r="O56" s="31">
        <v>6961560</v>
      </c>
      <c r="P56" s="31">
        <v>7083445</v>
      </c>
      <c r="Q56" s="31">
        <v>7206883</v>
      </c>
      <c r="R56" s="31">
        <v>7307999</v>
      </c>
      <c r="S56" s="31">
        <v>7414281</v>
      </c>
      <c r="T56" s="31">
        <v>7544629</v>
      </c>
      <c r="U56" s="18" t="s">
        <v>35</v>
      </c>
      <c r="V56" s="3"/>
      <c r="W56" s="31">
        <v>6730886</v>
      </c>
      <c r="X56" s="31">
        <v>6839390</v>
      </c>
      <c r="Y56" s="31">
        <v>6961560</v>
      </c>
      <c r="Z56" s="31">
        <v>7083445</v>
      </c>
      <c r="AA56" s="31">
        <v>7206883</v>
      </c>
      <c r="AB56" s="31">
        <v>7307999</v>
      </c>
      <c r="AC56" s="31">
        <v>7414281</v>
      </c>
      <c r="AD56" s="31">
        <v>7544629</v>
      </c>
    </row>
    <row r="57" spans="1:30" s="6" customFormat="1" ht="11.1" customHeight="1" thickBot="1">
      <c r="A57" s="32" t="s">
        <v>36</v>
      </c>
      <c r="B57" s="33"/>
      <c r="C57" s="34">
        <v>3.58</v>
      </c>
      <c r="D57" s="34">
        <v>3.65</v>
      </c>
      <c r="E57" s="34">
        <v>3.53</v>
      </c>
      <c r="F57" s="34">
        <v>3.5</v>
      </c>
      <c r="G57" s="34">
        <v>3.42</v>
      </c>
      <c r="H57" s="34">
        <v>3.41</v>
      </c>
      <c r="I57" s="34">
        <v>3.38</v>
      </c>
      <c r="J57" s="34">
        <v>3.35</v>
      </c>
      <c r="K57" s="32" t="s">
        <v>36</v>
      </c>
      <c r="L57" s="33"/>
      <c r="M57" s="35">
        <v>3.58</v>
      </c>
      <c r="N57" s="35">
        <v>3.65</v>
      </c>
      <c r="O57" s="35">
        <v>3.53</v>
      </c>
      <c r="P57" s="35">
        <v>3.5</v>
      </c>
      <c r="Q57" s="35">
        <v>3.42</v>
      </c>
      <c r="R57" s="35">
        <v>3.41</v>
      </c>
      <c r="S57" s="35">
        <v>3.38</v>
      </c>
      <c r="T57" s="35">
        <v>3.35</v>
      </c>
      <c r="U57" s="32" t="s">
        <v>36</v>
      </c>
      <c r="V57" s="33"/>
      <c r="W57" s="35">
        <v>3.58</v>
      </c>
      <c r="X57" s="35">
        <v>3.65</v>
      </c>
      <c r="Y57" s="35">
        <v>3.53</v>
      </c>
      <c r="Z57" s="35">
        <v>3.5</v>
      </c>
      <c r="AA57" s="35">
        <v>3.42</v>
      </c>
      <c r="AB57" s="35">
        <v>3.41</v>
      </c>
      <c r="AC57" s="35">
        <v>3.38</v>
      </c>
      <c r="AD57" s="35">
        <v>3.35</v>
      </c>
    </row>
    <row r="58" spans="1:30" ht="11.25" customHeight="1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36"/>
    </row>
    <row r="59" spans="1:30">
      <c r="T59" s="39"/>
    </row>
    <row r="61" spans="1:30">
      <c r="T61" s="39"/>
    </row>
  </sheetData>
  <mergeCells count="2">
    <mergeCell ref="A1:B1"/>
    <mergeCell ref="A58:J58"/>
  </mergeCells>
  <phoneticPr fontId="10" type="noConversion"/>
  <printOptions gridLinesSet="0"/>
  <pageMargins left="0" right="0" top="0.19685039370078741" bottom="0.19685039370078741" header="0.19685039370078741" footer="0.11811023622047245"/>
  <pageSetup paperSize="9" orientation="landscape" horizontalDpi="4294967292" r:id="rId1"/>
  <headerFooter alignWithMargins="0"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E57"/>
  <sheetViews>
    <sheetView showGridLines="0" workbookViewId="0">
      <selection activeCell="K29" sqref="K29"/>
    </sheetView>
  </sheetViews>
  <sheetFormatPr defaultRowHeight="14.25"/>
  <cols>
    <col min="1" max="1" width="53.625" style="63" customWidth="1"/>
    <col min="2" max="2" width="6.75" style="41" customWidth="1"/>
    <col min="3" max="3" width="13.5" style="40" bestFit="1" customWidth="1"/>
    <col min="4" max="5" width="10.25" style="40" bestFit="1" customWidth="1"/>
    <col min="6" max="16384" width="9" style="64"/>
  </cols>
  <sheetData>
    <row r="1" spans="1:5" s="42" customFormat="1" ht="26.25" customHeight="1">
      <c r="A1" s="186" t="s">
        <v>93</v>
      </c>
      <c r="B1" s="186"/>
      <c r="C1" s="186"/>
      <c r="D1" s="186"/>
      <c r="E1" s="186"/>
    </row>
    <row r="2" spans="1:5" s="42" customFormat="1" ht="20.25" thickBot="1">
      <c r="A2" s="187" t="s">
        <v>176</v>
      </c>
      <c r="B2" s="187"/>
      <c r="C2" s="187"/>
      <c r="D2" s="187"/>
      <c r="E2" s="70" t="s">
        <v>94</v>
      </c>
    </row>
    <row r="3" spans="1:5" s="46" customFormat="1" ht="20.25" customHeight="1">
      <c r="A3" s="43" t="s">
        <v>3</v>
      </c>
      <c r="B3" s="44" t="s">
        <v>4</v>
      </c>
      <c r="C3" s="68" t="s">
        <v>90</v>
      </c>
      <c r="D3" s="69" t="s">
        <v>91</v>
      </c>
      <c r="E3" s="45" t="s">
        <v>92</v>
      </c>
    </row>
    <row r="4" spans="1:5" s="51" customFormat="1" ht="15" customHeight="1">
      <c r="A4" s="47" t="s">
        <v>68</v>
      </c>
      <c r="B4" s="48">
        <v>190</v>
      </c>
      <c r="C4" s="49">
        <v>4681536844764</v>
      </c>
      <c r="D4" s="50">
        <v>608940</v>
      </c>
      <c r="E4" s="49">
        <v>182317.36526946109</v>
      </c>
    </row>
    <row r="5" spans="1:5" s="54" customFormat="1" ht="15" customHeight="1">
      <c r="A5" s="52" t="s">
        <v>69</v>
      </c>
      <c r="B5" s="48">
        <v>210</v>
      </c>
      <c r="C5" s="49">
        <v>3518090253289</v>
      </c>
      <c r="D5" s="53">
        <v>457607</v>
      </c>
      <c r="E5" s="49">
        <v>137008.08383233534</v>
      </c>
    </row>
    <row r="6" spans="1:5" s="54" customFormat="1" ht="15" customHeight="1">
      <c r="A6" s="52" t="s">
        <v>70</v>
      </c>
      <c r="B6" s="48">
        <v>220</v>
      </c>
      <c r="C6" s="49">
        <v>309508197503</v>
      </c>
      <c r="D6" s="53">
        <v>40259</v>
      </c>
      <c r="E6" s="49">
        <v>12053.592814371257</v>
      </c>
    </row>
    <row r="7" spans="1:5" s="54" customFormat="1" ht="15" customHeight="1">
      <c r="A7" s="52" t="s">
        <v>71</v>
      </c>
      <c r="B7" s="48">
        <v>230</v>
      </c>
      <c r="C7" s="49">
        <v>853938393972</v>
      </c>
      <c r="D7" s="53">
        <v>111074</v>
      </c>
      <c r="E7" s="49">
        <v>33255.688622754489</v>
      </c>
    </row>
    <row r="8" spans="1:5" s="51" customFormat="1" ht="15" customHeight="1">
      <c r="A8" s="47" t="s">
        <v>72</v>
      </c>
      <c r="B8" s="48">
        <v>240</v>
      </c>
      <c r="C8" s="49">
        <v>1116477143757</v>
      </c>
      <c r="D8" s="53">
        <v>145223</v>
      </c>
      <c r="E8" s="49">
        <v>43479.940119760482</v>
      </c>
    </row>
    <row r="9" spans="1:5" s="54" customFormat="1" ht="15" customHeight="1">
      <c r="A9" s="47" t="s">
        <v>73</v>
      </c>
      <c r="B9" s="48">
        <v>330</v>
      </c>
      <c r="C9" s="49">
        <v>389471435696</v>
      </c>
      <c r="D9" s="53">
        <v>50660</v>
      </c>
      <c r="E9" s="49">
        <v>15167.664670658683</v>
      </c>
    </row>
    <row r="10" spans="1:5" s="54" customFormat="1" ht="15" customHeight="1">
      <c r="A10" s="47" t="s">
        <v>74</v>
      </c>
      <c r="B10" s="48">
        <v>390</v>
      </c>
      <c r="C10" s="49">
        <v>510541524983</v>
      </c>
      <c r="D10" s="53">
        <v>66407</v>
      </c>
      <c r="E10" s="49">
        <v>19882.335329341317</v>
      </c>
    </row>
    <row r="11" spans="1:5" s="51" customFormat="1" ht="15" customHeight="1">
      <c r="A11" s="47" t="s">
        <v>75</v>
      </c>
      <c r="B11" s="48">
        <v>410</v>
      </c>
      <c r="C11" s="49">
        <v>1558972496169</v>
      </c>
      <c r="D11" s="50">
        <v>202780</v>
      </c>
      <c r="E11" s="49">
        <v>60712.574850299403</v>
      </c>
    </row>
    <row r="12" spans="1:5" s="51" customFormat="1" ht="15" customHeight="1">
      <c r="A12" s="52" t="s">
        <v>76</v>
      </c>
      <c r="B12" s="48">
        <v>420</v>
      </c>
      <c r="C12" s="49">
        <v>426185048341</v>
      </c>
      <c r="D12" s="50">
        <v>55435</v>
      </c>
      <c r="E12" s="49">
        <v>16597.305389221558</v>
      </c>
    </row>
    <row r="13" spans="1:5" s="54" customFormat="1" ht="15" customHeight="1">
      <c r="A13" s="52" t="s">
        <v>77</v>
      </c>
      <c r="B13" s="48">
        <v>430</v>
      </c>
      <c r="C13" s="49">
        <v>461943228233</v>
      </c>
      <c r="D13" s="53">
        <v>60086</v>
      </c>
      <c r="E13" s="49">
        <v>17989.820359281439</v>
      </c>
    </row>
    <row r="14" spans="1:5" s="54" customFormat="1" ht="15" customHeight="1">
      <c r="A14" s="52" t="s">
        <v>78</v>
      </c>
      <c r="B14" s="48">
        <v>450</v>
      </c>
      <c r="C14" s="49">
        <v>648382040151</v>
      </c>
      <c r="D14" s="53">
        <v>84337</v>
      </c>
      <c r="E14" s="49">
        <v>25250.598802395212</v>
      </c>
    </row>
    <row r="15" spans="1:5" s="54" customFormat="1" ht="15" customHeight="1">
      <c r="A15" s="52" t="s">
        <v>79</v>
      </c>
      <c r="B15" s="48">
        <v>440</v>
      </c>
      <c r="C15" s="49">
        <v>14567844818</v>
      </c>
      <c r="D15" s="53">
        <v>1895</v>
      </c>
      <c r="E15" s="49">
        <v>567.3652694610779</v>
      </c>
    </row>
    <row r="16" spans="1:5" s="54" customFormat="1" ht="15" customHeight="1">
      <c r="A16" s="52" t="s">
        <v>80</v>
      </c>
      <c r="B16" s="48">
        <v>480</v>
      </c>
      <c r="C16" s="49">
        <v>7894334626</v>
      </c>
      <c r="D16" s="53">
        <v>1027</v>
      </c>
      <c r="E16" s="49">
        <v>307.48502994011977</v>
      </c>
    </row>
    <row r="17" spans="1:5" s="54" customFormat="1" ht="15" customHeight="1">
      <c r="A17" s="47" t="s">
        <v>81</v>
      </c>
      <c r="B17" s="48">
        <v>490</v>
      </c>
      <c r="C17" s="49">
        <v>1309279267</v>
      </c>
      <c r="D17" s="53">
        <v>170</v>
      </c>
      <c r="E17" s="49">
        <v>50.898203592814376</v>
      </c>
    </row>
    <row r="18" spans="1:5" s="51" customFormat="1" ht="15" customHeight="1">
      <c r="A18" s="47" t="s">
        <v>7</v>
      </c>
      <c r="B18" s="48">
        <v>400</v>
      </c>
      <c r="C18" s="49">
        <v>8258308724635</v>
      </c>
      <c r="D18" s="50">
        <v>1074180</v>
      </c>
      <c r="E18" s="49">
        <v>321610.77844311378</v>
      </c>
    </row>
    <row r="19" spans="1:5" s="54" customFormat="1" ht="15" customHeight="1">
      <c r="A19" s="52" t="s">
        <v>82</v>
      </c>
      <c r="B19" s="48">
        <v>540</v>
      </c>
      <c r="C19" s="49">
        <v>111712284555</v>
      </c>
      <c r="D19" s="50">
        <v>14531</v>
      </c>
      <c r="E19" s="49">
        <v>4350.5988023952095</v>
      </c>
    </row>
    <row r="20" spans="1:5" s="54" customFormat="1" ht="15" customHeight="1">
      <c r="A20" s="52" t="s">
        <v>83</v>
      </c>
      <c r="B20" s="48">
        <v>560</v>
      </c>
      <c r="C20" s="49">
        <v>1322679440549</v>
      </c>
      <c r="D20" s="53">
        <v>172044</v>
      </c>
      <c r="E20" s="49">
        <v>51510.179640718568</v>
      </c>
    </row>
    <row r="21" spans="1:5" s="54" customFormat="1" ht="15" customHeight="1">
      <c r="A21" s="52" t="s">
        <v>84</v>
      </c>
      <c r="B21" s="48">
        <v>570</v>
      </c>
      <c r="C21" s="49">
        <v>371351399543</v>
      </c>
      <c r="D21" s="53">
        <v>48303</v>
      </c>
      <c r="E21" s="49">
        <v>14461.976047904192</v>
      </c>
    </row>
    <row r="22" spans="1:5" s="54" customFormat="1" ht="15" customHeight="1">
      <c r="A22" s="52" t="s">
        <v>85</v>
      </c>
      <c r="B22" s="48">
        <v>580</v>
      </c>
      <c r="C22" s="49">
        <v>249795474331</v>
      </c>
      <c r="D22" s="53">
        <v>32492</v>
      </c>
      <c r="E22" s="49">
        <v>9728.1437125748507</v>
      </c>
    </row>
    <row r="23" spans="1:5" s="54" customFormat="1" ht="15" customHeight="1">
      <c r="A23" s="52" t="s">
        <v>86</v>
      </c>
      <c r="B23" s="48">
        <v>640</v>
      </c>
      <c r="C23" s="49">
        <v>674883306283</v>
      </c>
      <c r="D23" s="53">
        <v>87784</v>
      </c>
      <c r="E23" s="49">
        <v>26282.634730538924</v>
      </c>
    </row>
    <row r="24" spans="1:5" s="54" customFormat="1" ht="15" customHeight="1">
      <c r="A24" s="52" t="s">
        <v>87</v>
      </c>
      <c r="B24" s="48">
        <v>690</v>
      </c>
      <c r="C24" s="49">
        <v>26649260393</v>
      </c>
      <c r="D24" s="53">
        <v>3466</v>
      </c>
      <c r="E24" s="49">
        <v>1037.7245508982037</v>
      </c>
    </row>
    <row r="25" spans="1:5" s="54" customFormat="1" ht="15" customHeight="1">
      <c r="A25" s="47" t="s">
        <v>88</v>
      </c>
      <c r="B25" s="48">
        <v>600</v>
      </c>
      <c r="C25" s="49">
        <v>1434391725104</v>
      </c>
      <c r="D25" s="53">
        <v>186575</v>
      </c>
      <c r="E25" s="49">
        <v>55860.778443113777</v>
      </c>
    </row>
    <row r="26" spans="1:5" s="51" customFormat="1" ht="15" customHeight="1">
      <c r="A26" s="47" t="s">
        <v>122</v>
      </c>
      <c r="B26" s="48">
        <v>710</v>
      </c>
      <c r="C26" s="49">
        <v>829151539910</v>
      </c>
      <c r="D26" s="50">
        <v>107850</v>
      </c>
      <c r="E26" s="49">
        <v>32290.419161676647</v>
      </c>
    </row>
    <row r="27" spans="1:5" s="54" customFormat="1" ht="15" customHeight="1">
      <c r="A27" s="47" t="s">
        <v>123</v>
      </c>
      <c r="B27" s="48">
        <v>1024</v>
      </c>
      <c r="C27" s="49">
        <v>75822122292</v>
      </c>
      <c r="D27" s="53">
        <v>9862</v>
      </c>
      <c r="E27" s="49">
        <v>2952.6946107784433</v>
      </c>
    </row>
    <row r="28" spans="1:5" s="54" customFormat="1" ht="15" customHeight="1">
      <c r="A28" s="47" t="s">
        <v>124</v>
      </c>
      <c r="B28" s="48">
        <v>750</v>
      </c>
      <c r="C28" s="49">
        <v>172850572904</v>
      </c>
      <c r="D28" s="53">
        <v>22483</v>
      </c>
      <c r="E28" s="49">
        <v>6731.4371257485036</v>
      </c>
    </row>
    <row r="29" spans="1:5" s="54" customFormat="1" ht="15" customHeight="1">
      <c r="A29" s="47" t="s">
        <v>125</v>
      </c>
      <c r="B29" s="48">
        <v>1003</v>
      </c>
      <c r="C29" s="49">
        <v>1318356459333</v>
      </c>
      <c r="D29" s="53">
        <v>171482</v>
      </c>
      <c r="E29" s="49">
        <v>51341.916167664676</v>
      </c>
    </row>
    <row r="30" spans="1:5" s="51" customFormat="1" ht="15" customHeight="1">
      <c r="A30" s="47" t="s">
        <v>126</v>
      </c>
      <c r="B30" s="48">
        <v>1004</v>
      </c>
      <c r="C30" s="49">
        <v>137230867693</v>
      </c>
      <c r="D30" s="50">
        <v>17850</v>
      </c>
      <c r="E30" s="49">
        <v>5344.311377245509</v>
      </c>
    </row>
    <row r="31" spans="1:5" s="54" customFormat="1" ht="15" customHeight="1">
      <c r="A31" s="47" t="s">
        <v>127</v>
      </c>
      <c r="B31" s="48">
        <v>810</v>
      </c>
      <c r="C31" s="49">
        <v>783938575748</v>
      </c>
      <c r="D31" s="53">
        <v>101969</v>
      </c>
      <c r="E31" s="49">
        <v>30529.640718562874</v>
      </c>
    </row>
    <row r="32" spans="1:5" s="54" customFormat="1" ht="15" customHeight="1">
      <c r="A32" s="47" t="s">
        <v>128</v>
      </c>
      <c r="B32" s="48">
        <v>1007</v>
      </c>
      <c r="C32" s="49">
        <v>509914901852</v>
      </c>
      <c r="D32" s="53">
        <v>66326</v>
      </c>
      <c r="E32" s="49">
        <v>19858.083832335331</v>
      </c>
    </row>
    <row r="33" spans="1:5" s="54" customFormat="1" ht="15" customHeight="1">
      <c r="A33" s="52" t="s">
        <v>129</v>
      </c>
      <c r="B33" s="48">
        <v>1005</v>
      </c>
      <c r="C33" s="49">
        <v>68406017053</v>
      </c>
      <c r="D33" s="53">
        <v>8898</v>
      </c>
      <c r="E33" s="49">
        <v>2664.0718562874254</v>
      </c>
    </row>
    <row r="34" spans="1:5" s="54" customFormat="1" ht="15" customHeight="1">
      <c r="A34" s="52" t="s">
        <v>130</v>
      </c>
      <c r="B34" s="48">
        <v>1006</v>
      </c>
      <c r="C34" s="49">
        <v>334943012417</v>
      </c>
      <c r="D34" s="53">
        <v>43567</v>
      </c>
      <c r="E34" s="49">
        <v>13044.011976047905</v>
      </c>
    </row>
    <row r="35" spans="1:5" s="54" customFormat="1" ht="15" customHeight="1">
      <c r="A35" s="52" t="s">
        <v>131</v>
      </c>
      <c r="B35" s="48">
        <v>823</v>
      </c>
      <c r="C35" s="49">
        <v>73610817502</v>
      </c>
      <c r="D35" s="53">
        <v>9575</v>
      </c>
      <c r="E35" s="49">
        <v>2866.7664670658683</v>
      </c>
    </row>
    <row r="36" spans="1:5" s="51" customFormat="1" ht="15" customHeight="1">
      <c r="A36" s="52" t="s">
        <v>132</v>
      </c>
      <c r="B36" s="48">
        <v>825</v>
      </c>
      <c r="C36" s="49">
        <v>32955054880</v>
      </c>
      <c r="D36" s="50">
        <v>4287</v>
      </c>
      <c r="E36" s="49">
        <v>1283.5329341317365</v>
      </c>
    </row>
    <row r="37" spans="1:5" s="54" customFormat="1" ht="14.25" customHeight="1">
      <c r="A37" s="47" t="s">
        <v>133</v>
      </c>
      <c r="B37" s="48">
        <v>1010</v>
      </c>
      <c r="C37" s="49">
        <v>180870262347</v>
      </c>
      <c r="D37" s="53">
        <v>23526</v>
      </c>
      <c r="E37" s="49">
        <v>7043.7125748502995</v>
      </c>
    </row>
    <row r="38" spans="1:5" s="54" customFormat="1" ht="15" customHeight="1">
      <c r="A38" s="52" t="s">
        <v>134</v>
      </c>
      <c r="B38" s="48">
        <v>1008</v>
      </c>
      <c r="C38" s="49">
        <v>4604418284</v>
      </c>
      <c r="D38" s="53">
        <v>599</v>
      </c>
      <c r="E38" s="49">
        <v>179.34131736526948</v>
      </c>
    </row>
    <row r="39" spans="1:5" s="54" customFormat="1" ht="15" customHeight="1">
      <c r="A39" s="52" t="s">
        <v>135</v>
      </c>
      <c r="B39" s="48">
        <v>1009</v>
      </c>
      <c r="C39" s="49">
        <v>404753388</v>
      </c>
      <c r="D39" s="53">
        <v>53</v>
      </c>
      <c r="E39" s="49">
        <v>15.868263473053894</v>
      </c>
    </row>
    <row r="40" spans="1:5" s="54" customFormat="1" ht="15" customHeight="1">
      <c r="A40" s="52" t="s">
        <v>136</v>
      </c>
      <c r="B40" s="48">
        <v>824</v>
      </c>
      <c r="C40" s="49">
        <v>175861090674</v>
      </c>
      <c r="D40" s="53">
        <v>22875</v>
      </c>
      <c r="E40" s="49">
        <v>6848.8023952095809</v>
      </c>
    </row>
    <row r="41" spans="1:5" s="54" customFormat="1" ht="15" customHeight="1">
      <c r="A41" s="47" t="s">
        <v>137</v>
      </c>
      <c r="B41" s="48">
        <v>1014</v>
      </c>
      <c r="C41" s="49">
        <v>272070062818</v>
      </c>
      <c r="D41" s="53">
        <v>35389</v>
      </c>
      <c r="E41" s="49">
        <v>10595.508982035928</v>
      </c>
    </row>
    <row r="42" spans="1:5" s="54" customFormat="1" ht="15" customHeight="1">
      <c r="A42" s="52" t="s">
        <v>138</v>
      </c>
      <c r="B42" s="48">
        <v>1025</v>
      </c>
      <c r="C42" s="49">
        <v>92956789097</v>
      </c>
      <c r="D42" s="53">
        <v>12091</v>
      </c>
      <c r="E42" s="49">
        <v>3620.0598802395211</v>
      </c>
    </row>
    <row r="43" spans="1:5" s="54" customFormat="1" ht="15" customHeight="1">
      <c r="A43" s="52" t="s">
        <v>139</v>
      </c>
      <c r="B43" s="48">
        <v>832</v>
      </c>
      <c r="C43" s="49">
        <v>67036795783</v>
      </c>
      <c r="D43" s="53">
        <v>8720</v>
      </c>
      <c r="E43" s="49">
        <v>2610.7784431137725</v>
      </c>
    </row>
    <row r="44" spans="1:5" s="54" customFormat="1" ht="15" customHeight="1">
      <c r="A44" s="52" t="s">
        <v>140</v>
      </c>
      <c r="B44" s="48">
        <v>833</v>
      </c>
      <c r="C44" s="49">
        <v>50815242509</v>
      </c>
      <c r="D44" s="53">
        <v>6610</v>
      </c>
      <c r="E44" s="49">
        <v>1979.0419161676648</v>
      </c>
    </row>
    <row r="45" spans="1:5" s="54" customFormat="1" ht="15" customHeight="1">
      <c r="A45" s="52" t="s">
        <v>141</v>
      </c>
      <c r="B45" s="48">
        <v>834</v>
      </c>
      <c r="C45" s="49">
        <v>61261235430</v>
      </c>
      <c r="D45" s="53">
        <v>7968</v>
      </c>
      <c r="E45" s="49">
        <v>2385.6287425149703</v>
      </c>
    </row>
    <row r="46" spans="1:5" s="54" customFormat="1" ht="15" customHeight="1">
      <c r="A46" s="47" t="s">
        <v>142</v>
      </c>
      <c r="B46" s="48">
        <v>1019</v>
      </c>
      <c r="C46" s="49">
        <v>326814353773</v>
      </c>
      <c r="D46" s="53">
        <v>42510</v>
      </c>
      <c r="E46" s="49">
        <v>12727.544910179642</v>
      </c>
    </row>
    <row r="47" spans="1:5" s="54" customFormat="1" ht="15" customHeight="1">
      <c r="A47" s="47" t="s">
        <v>143</v>
      </c>
      <c r="B47" s="48">
        <v>1021</v>
      </c>
      <c r="C47" s="49">
        <v>508266216086</v>
      </c>
      <c r="D47" s="53">
        <v>66112</v>
      </c>
      <c r="E47" s="49">
        <v>19794.011976047907</v>
      </c>
    </row>
    <row r="48" spans="1:5" s="51" customFormat="1" ht="15" customHeight="1">
      <c r="A48" s="47" t="s">
        <v>144</v>
      </c>
      <c r="B48" s="48">
        <v>1023</v>
      </c>
      <c r="C48" s="49">
        <v>309988481744</v>
      </c>
      <c r="D48" s="50">
        <v>40321</v>
      </c>
      <c r="E48" s="49">
        <v>12072.155688622755</v>
      </c>
    </row>
    <row r="49" spans="1:5" s="54" customFormat="1" ht="15" customHeight="1">
      <c r="A49" s="71" t="s">
        <v>89</v>
      </c>
      <c r="B49" s="48">
        <v>800</v>
      </c>
      <c r="C49" s="49">
        <v>5425274416499</v>
      </c>
      <c r="D49" s="50">
        <v>705680</v>
      </c>
      <c r="E49" s="49">
        <v>211281.43712574852</v>
      </c>
    </row>
    <row r="50" spans="1:5" s="54" customFormat="1" ht="15" customHeight="1">
      <c r="A50" s="52"/>
      <c r="B50" s="48"/>
      <c r="C50" s="55"/>
      <c r="D50" s="50"/>
      <c r="E50" s="66"/>
    </row>
    <row r="51" spans="1:5" s="54" customFormat="1" ht="15" customHeight="1">
      <c r="A51" s="57" t="s">
        <v>34</v>
      </c>
      <c r="B51" s="56"/>
      <c r="C51" s="58">
        <v>13776</v>
      </c>
      <c r="D51" s="67">
        <v>13776</v>
      </c>
      <c r="E51" s="67">
        <v>13776</v>
      </c>
    </row>
    <row r="52" spans="1:5" s="54" customFormat="1" ht="15" customHeight="1">
      <c r="A52" s="57" t="s">
        <v>35</v>
      </c>
      <c r="B52" s="56"/>
      <c r="C52" s="58">
        <v>7688014</v>
      </c>
      <c r="D52" s="67">
        <v>7688014</v>
      </c>
      <c r="E52" s="67">
        <v>7688014</v>
      </c>
    </row>
    <row r="53" spans="1:5" s="54" customFormat="1" ht="15" customHeight="1" thickBot="1">
      <c r="A53" s="59" t="s">
        <v>36</v>
      </c>
      <c r="B53" s="60"/>
      <c r="C53" s="61">
        <v>3.34</v>
      </c>
      <c r="D53" s="62">
        <v>3.34</v>
      </c>
      <c r="E53" s="62">
        <v>3.34</v>
      </c>
    </row>
    <row r="57" spans="1:5">
      <c r="A57" s="65"/>
    </row>
  </sheetData>
  <mergeCells count="2">
    <mergeCell ref="A1:E1"/>
    <mergeCell ref="A2:D2"/>
  </mergeCells>
  <phoneticPr fontId="10" type="noConversion"/>
  <printOptions gridLinesSet="0"/>
  <pageMargins left="0" right="0" top="0.19685039370078741" bottom="0.39370078740157483" header="0.19685039370078741" footer="0.11811023622047245"/>
  <pageSetup paperSize="9" orientation="portrait" horizontalDpi="1200" verticalDpi="1200" r:id="rId1"/>
  <headerFooter alignWithMargins="0"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E57"/>
  <sheetViews>
    <sheetView showGridLines="0" topLeftCell="A19" workbookViewId="0">
      <selection activeCell="A57" sqref="A57"/>
    </sheetView>
  </sheetViews>
  <sheetFormatPr defaultRowHeight="14.25"/>
  <cols>
    <col min="1" max="1" width="53.625" style="63" customWidth="1"/>
    <col min="2" max="2" width="6.75" style="41" customWidth="1"/>
    <col min="3" max="3" width="13.5" style="40" bestFit="1" customWidth="1"/>
    <col min="4" max="5" width="10.25" style="40" bestFit="1" customWidth="1"/>
    <col min="6" max="16384" width="9" style="64"/>
  </cols>
  <sheetData>
    <row r="1" spans="1:5" s="42" customFormat="1" ht="26.25" customHeight="1">
      <c r="A1" s="186" t="s">
        <v>95</v>
      </c>
      <c r="B1" s="186"/>
      <c r="C1" s="186"/>
      <c r="D1" s="186"/>
      <c r="E1" s="186"/>
    </row>
    <row r="2" spans="1:5" s="42" customFormat="1" ht="20.25" thickBot="1">
      <c r="A2" s="187" t="s">
        <v>174</v>
      </c>
      <c r="B2" s="187"/>
      <c r="C2" s="187"/>
      <c r="D2" s="187"/>
      <c r="E2" s="70" t="s">
        <v>175</v>
      </c>
    </row>
    <row r="3" spans="1:5" s="46" customFormat="1" ht="20.25" customHeight="1">
      <c r="A3" s="43" t="s">
        <v>3</v>
      </c>
      <c r="B3" s="44" t="s">
        <v>4</v>
      </c>
      <c r="C3" s="68" t="s">
        <v>96</v>
      </c>
      <c r="D3" s="69" t="s">
        <v>97</v>
      </c>
      <c r="E3" s="45" t="s">
        <v>98</v>
      </c>
    </row>
    <row r="4" spans="1:5" s="51" customFormat="1" ht="15" customHeight="1">
      <c r="A4" s="47" t="s">
        <v>68</v>
      </c>
      <c r="B4" s="48">
        <v>190</v>
      </c>
      <c r="C4" s="49">
        <v>4853642380180</v>
      </c>
      <c r="D4" s="50">
        <v>619014</v>
      </c>
      <c r="E4" s="49">
        <v>190465.84615384616</v>
      </c>
    </row>
    <row r="5" spans="1:5" s="54" customFormat="1" ht="15" customHeight="1">
      <c r="A5" s="52" t="s">
        <v>69</v>
      </c>
      <c r="B5" s="48">
        <v>210</v>
      </c>
      <c r="C5" s="49">
        <v>3637719845611</v>
      </c>
      <c r="D5" s="53">
        <v>463940</v>
      </c>
      <c r="E5" s="49">
        <v>142750.76923076922</v>
      </c>
    </row>
    <row r="6" spans="1:5" s="54" customFormat="1" ht="15" customHeight="1">
      <c r="A6" s="52" t="s">
        <v>70</v>
      </c>
      <c r="B6" s="48">
        <v>220</v>
      </c>
      <c r="C6" s="49">
        <v>302134673785</v>
      </c>
      <c r="D6" s="53">
        <v>38533</v>
      </c>
      <c r="E6" s="49">
        <v>11856.307692307691</v>
      </c>
    </row>
    <row r="7" spans="1:5" s="54" customFormat="1" ht="15" customHeight="1">
      <c r="A7" s="52" t="s">
        <v>71</v>
      </c>
      <c r="B7" s="48">
        <v>230</v>
      </c>
      <c r="C7" s="49">
        <v>913787860785</v>
      </c>
      <c r="D7" s="53">
        <v>116541</v>
      </c>
      <c r="E7" s="49">
        <v>35858.769230769234</v>
      </c>
    </row>
    <row r="8" spans="1:5" s="51" customFormat="1" ht="15" customHeight="1">
      <c r="A8" s="47" t="s">
        <v>72</v>
      </c>
      <c r="B8" s="48">
        <v>240</v>
      </c>
      <c r="C8" s="49">
        <v>1140306855623</v>
      </c>
      <c r="D8" s="53">
        <v>145430</v>
      </c>
      <c r="E8" s="49">
        <v>44747.692307692305</v>
      </c>
    </row>
    <row r="9" spans="1:5" s="54" customFormat="1" ht="15" customHeight="1">
      <c r="A9" s="47" t="s">
        <v>73</v>
      </c>
      <c r="B9" s="48">
        <v>330</v>
      </c>
      <c r="C9" s="49">
        <v>379401081260</v>
      </c>
      <c r="D9" s="53">
        <v>48387</v>
      </c>
      <c r="E9" s="49">
        <v>14888.307692307691</v>
      </c>
    </row>
    <row r="10" spans="1:5" s="54" customFormat="1" ht="15" customHeight="1">
      <c r="A10" s="47" t="s">
        <v>74</v>
      </c>
      <c r="B10" s="48">
        <v>390</v>
      </c>
      <c r="C10" s="49">
        <v>516602945929</v>
      </c>
      <c r="D10" s="53">
        <v>65885</v>
      </c>
      <c r="E10" s="49">
        <v>20272.307692307691</v>
      </c>
    </row>
    <row r="11" spans="1:5" s="51" customFormat="1" ht="15" customHeight="1">
      <c r="A11" s="47" t="s">
        <v>75</v>
      </c>
      <c r="B11" s="48">
        <v>410</v>
      </c>
      <c r="C11" s="49">
        <v>1513663786311</v>
      </c>
      <c r="D11" s="50">
        <v>193047</v>
      </c>
      <c r="E11" s="49">
        <v>59399.076923076922</v>
      </c>
    </row>
    <row r="12" spans="1:5" s="51" customFormat="1" ht="15" customHeight="1">
      <c r="A12" s="52" t="s">
        <v>76</v>
      </c>
      <c r="B12" s="48">
        <v>420</v>
      </c>
      <c r="C12" s="49">
        <v>466817880231</v>
      </c>
      <c r="D12" s="50">
        <v>59536</v>
      </c>
      <c r="E12" s="49">
        <v>18318.76923076923</v>
      </c>
    </row>
    <row r="13" spans="1:5" s="54" customFormat="1" ht="15" customHeight="1">
      <c r="A13" s="52" t="s">
        <v>77</v>
      </c>
      <c r="B13" s="48">
        <v>430</v>
      </c>
      <c r="C13" s="49">
        <v>373030032691</v>
      </c>
      <c r="D13" s="53">
        <v>47575</v>
      </c>
      <c r="E13" s="49">
        <v>14638.461538461539</v>
      </c>
    </row>
    <row r="14" spans="1:5" s="54" customFormat="1" ht="15" customHeight="1">
      <c r="A14" s="52" t="s">
        <v>78</v>
      </c>
      <c r="B14" s="48">
        <v>450</v>
      </c>
      <c r="C14" s="49">
        <v>652163376406</v>
      </c>
      <c r="D14" s="53">
        <v>83174</v>
      </c>
      <c r="E14" s="49">
        <v>25592</v>
      </c>
    </row>
    <row r="15" spans="1:5" s="54" customFormat="1" ht="15" customHeight="1">
      <c r="A15" s="52" t="s">
        <v>79</v>
      </c>
      <c r="B15" s="48">
        <v>440</v>
      </c>
      <c r="C15" s="49">
        <v>10948004100</v>
      </c>
      <c r="D15" s="53">
        <v>1396</v>
      </c>
      <c r="E15" s="49">
        <v>429.53846153846155</v>
      </c>
    </row>
    <row r="16" spans="1:5" s="54" customFormat="1" ht="15" customHeight="1">
      <c r="A16" s="52" t="s">
        <v>80</v>
      </c>
      <c r="B16" s="48">
        <v>480</v>
      </c>
      <c r="C16" s="49">
        <v>10704492883</v>
      </c>
      <c r="D16" s="53">
        <v>1365</v>
      </c>
      <c r="E16" s="49">
        <v>420</v>
      </c>
    </row>
    <row r="17" spans="1:5" s="54" customFormat="1" ht="15" customHeight="1">
      <c r="A17" s="47" t="s">
        <v>81</v>
      </c>
      <c r="B17" s="48">
        <v>490</v>
      </c>
      <c r="C17" s="49">
        <v>1367090322</v>
      </c>
      <c r="D17" s="53">
        <v>174</v>
      </c>
      <c r="E17" s="49">
        <v>53.53846153846154</v>
      </c>
    </row>
    <row r="18" spans="1:5" s="51" customFormat="1" ht="15" customHeight="1">
      <c r="A18" s="47" t="s">
        <v>7</v>
      </c>
      <c r="B18" s="48">
        <v>400</v>
      </c>
      <c r="C18" s="49">
        <v>8404984139625</v>
      </c>
      <c r="D18" s="50">
        <v>1071938</v>
      </c>
      <c r="E18" s="49">
        <v>329827.07692307694</v>
      </c>
    </row>
    <row r="19" spans="1:5" s="54" customFormat="1" ht="15" customHeight="1">
      <c r="A19" s="52" t="s">
        <v>82</v>
      </c>
      <c r="B19" s="48">
        <v>540</v>
      </c>
      <c r="C19" s="49">
        <v>100556822499</v>
      </c>
      <c r="D19" s="50">
        <v>12825</v>
      </c>
      <c r="E19" s="49">
        <v>3946.1538461538462</v>
      </c>
    </row>
    <row r="20" spans="1:5" s="54" customFormat="1" ht="15" customHeight="1">
      <c r="A20" s="52" t="s">
        <v>83</v>
      </c>
      <c r="B20" s="48">
        <v>560</v>
      </c>
      <c r="C20" s="49">
        <v>1331078475838</v>
      </c>
      <c r="D20" s="53">
        <v>169760</v>
      </c>
      <c r="E20" s="49">
        <v>52233.846153846156</v>
      </c>
    </row>
    <row r="21" spans="1:5" s="54" customFormat="1" ht="15" customHeight="1">
      <c r="A21" s="52" t="s">
        <v>84</v>
      </c>
      <c r="B21" s="48">
        <v>570</v>
      </c>
      <c r="C21" s="49">
        <v>340569924274</v>
      </c>
      <c r="D21" s="53">
        <v>43435</v>
      </c>
      <c r="E21" s="49">
        <v>13364.615384615385</v>
      </c>
    </row>
    <row r="22" spans="1:5" s="54" customFormat="1" ht="15" customHeight="1">
      <c r="A22" s="52" t="s">
        <v>85</v>
      </c>
      <c r="B22" s="48">
        <v>580</v>
      </c>
      <c r="C22" s="49">
        <v>231048083860</v>
      </c>
      <c r="D22" s="53">
        <v>29467</v>
      </c>
      <c r="E22" s="49">
        <v>9066.7692307692305</v>
      </c>
    </row>
    <row r="23" spans="1:5" s="54" customFormat="1" ht="15" customHeight="1">
      <c r="A23" s="52" t="s">
        <v>86</v>
      </c>
      <c r="B23" s="48">
        <v>640</v>
      </c>
      <c r="C23" s="49">
        <v>735742638596</v>
      </c>
      <c r="D23" s="53">
        <v>93834</v>
      </c>
      <c r="E23" s="49">
        <v>28872</v>
      </c>
    </row>
    <row r="24" spans="1:5" s="54" customFormat="1" ht="15" customHeight="1">
      <c r="A24" s="52" t="s">
        <v>87</v>
      </c>
      <c r="B24" s="48">
        <v>690</v>
      </c>
      <c r="C24" s="49">
        <v>23717829108</v>
      </c>
      <c r="D24" s="53">
        <v>3025</v>
      </c>
      <c r="E24" s="49">
        <v>930.76923076923072</v>
      </c>
    </row>
    <row r="25" spans="1:5" s="54" customFormat="1" ht="15" customHeight="1">
      <c r="A25" s="47" t="s">
        <v>88</v>
      </c>
      <c r="B25" s="48">
        <v>600</v>
      </c>
      <c r="C25" s="49">
        <v>1431635298337</v>
      </c>
      <c r="D25" s="53">
        <v>182585</v>
      </c>
      <c r="E25" s="49">
        <v>56180</v>
      </c>
    </row>
    <row r="26" spans="1:5" s="51" customFormat="1" ht="15" customHeight="1">
      <c r="A26" s="47" t="s">
        <v>99</v>
      </c>
      <c r="B26" s="48">
        <v>1010</v>
      </c>
      <c r="C26" s="49">
        <v>844171764640</v>
      </c>
      <c r="D26" s="50">
        <v>107662</v>
      </c>
      <c r="E26" s="49">
        <v>33126.769230769234</v>
      </c>
    </row>
    <row r="27" spans="1:5" s="54" customFormat="1" ht="15" customHeight="1">
      <c r="A27" s="47" t="s">
        <v>100</v>
      </c>
      <c r="B27" s="48">
        <v>1020</v>
      </c>
      <c r="C27" s="49">
        <v>72147215883</v>
      </c>
      <c r="D27" s="53">
        <v>9201</v>
      </c>
      <c r="E27" s="49">
        <v>2831.0769230769229</v>
      </c>
    </row>
    <row r="28" spans="1:5" s="54" customFormat="1" ht="15" customHeight="1">
      <c r="A28" s="47" t="s">
        <v>101</v>
      </c>
      <c r="B28" s="48">
        <v>1030</v>
      </c>
      <c r="C28" s="49">
        <v>177709225885</v>
      </c>
      <c r="D28" s="53">
        <v>22664</v>
      </c>
      <c r="E28" s="49">
        <v>6973.5384615384619</v>
      </c>
    </row>
    <row r="29" spans="1:5" s="54" customFormat="1" ht="15" customHeight="1">
      <c r="A29" s="47" t="s">
        <v>102</v>
      </c>
      <c r="B29" s="48">
        <v>1040</v>
      </c>
      <c r="C29" s="49">
        <v>1353155082459</v>
      </c>
      <c r="D29" s="53">
        <v>172576</v>
      </c>
      <c r="E29" s="49">
        <v>53100.307692307695</v>
      </c>
    </row>
    <row r="30" spans="1:5" s="51" customFormat="1" ht="15" customHeight="1">
      <c r="A30" s="47" t="s">
        <v>103</v>
      </c>
      <c r="B30" s="48">
        <v>1060</v>
      </c>
      <c r="C30" s="49">
        <v>136659638211</v>
      </c>
      <c r="D30" s="50">
        <v>17429</v>
      </c>
      <c r="E30" s="49">
        <v>5362.7692307692305</v>
      </c>
    </row>
    <row r="31" spans="1:5" s="54" customFormat="1" ht="15" customHeight="1">
      <c r="A31" s="47" t="s">
        <v>104</v>
      </c>
      <c r="B31" s="48">
        <v>1080</v>
      </c>
      <c r="C31" s="49">
        <v>792631512297</v>
      </c>
      <c r="D31" s="53">
        <v>101089</v>
      </c>
      <c r="E31" s="49">
        <v>31104.307692307691</v>
      </c>
    </row>
    <row r="32" spans="1:5" s="54" customFormat="1" ht="15" customHeight="1">
      <c r="A32" s="47" t="s">
        <v>105</v>
      </c>
      <c r="B32" s="48">
        <v>1110</v>
      </c>
      <c r="C32" s="49">
        <v>506918073847</v>
      </c>
      <c r="D32" s="53">
        <v>64650</v>
      </c>
      <c r="E32" s="49">
        <v>19892.307692307691</v>
      </c>
    </row>
    <row r="33" spans="1:5" s="54" customFormat="1" ht="15" customHeight="1">
      <c r="A33" s="52" t="s">
        <v>106</v>
      </c>
      <c r="B33" s="48">
        <v>1111</v>
      </c>
      <c r="C33" s="49">
        <v>59386741603</v>
      </c>
      <c r="D33" s="53">
        <v>7574</v>
      </c>
      <c r="E33" s="49">
        <v>2330.4615384615386</v>
      </c>
    </row>
    <row r="34" spans="1:5" s="54" customFormat="1" ht="15" customHeight="1">
      <c r="A34" s="52" t="s">
        <v>107</v>
      </c>
      <c r="B34" s="48">
        <v>1112</v>
      </c>
      <c r="C34" s="49">
        <v>341359747519</v>
      </c>
      <c r="D34" s="53">
        <v>43536</v>
      </c>
      <c r="E34" s="49">
        <v>13395.692307692309</v>
      </c>
    </row>
    <row r="35" spans="1:5" s="54" customFormat="1" ht="15" customHeight="1">
      <c r="A35" s="52" t="s">
        <v>108</v>
      </c>
      <c r="B35" s="48">
        <v>1113</v>
      </c>
      <c r="C35" s="49">
        <v>74455311552</v>
      </c>
      <c r="D35" s="53">
        <v>9496</v>
      </c>
      <c r="E35" s="49">
        <v>2921.8461538461538</v>
      </c>
    </row>
    <row r="36" spans="1:5" s="51" customFormat="1" ht="15" customHeight="1">
      <c r="A36" s="52" t="s">
        <v>109</v>
      </c>
      <c r="B36" s="48">
        <v>1114</v>
      </c>
      <c r="C36" s="49">
        <v>31716273173</v>
      </c>
      <c r="D36" s="50">
        <v>4045</v>
      </c>
      <c r="E36" s="49">
        <v>1244.6153846153845</v>
      </c>
    </row>
    <row r="37" spans="1:5" s="54" customFormat="1" ht="14.25" customHeight="1">
      <c r="A37" s="47" t="s">
        <v>110</v>
      </c>
      <c r="B37" s="48">
        <v>1130</v>
      </c>
      <c r="C37" s="49">
        <v>182560264679</v>
      </c>
      <c r="D37" s="53">
        <v>23283</v>
      </c>
      <c r="E37" s="49">
        <v>7164</v>
      </c>
    </row>
    <row r="38" spans="1:5" s="54" customFormat="1" ht="15" customHeight="1">
      <c r="A38" s="52" t="s">
        <v>111</v>
      </c>
      <c r="B38" s="48">
        <v>1131</v>
      </c>
      <c r="C38" s="49">
        <v>4541556615</v>
      </c>
      <c r="D38" s="53">
        <v>579</v>
      </c>
      <c r="E38" s="49">
        <v>178.15384615384616</v>
      </c>
    </row>
    <row r="39" spans="1:5" s="54" customFormat="1" ht="15" customHeight="1">
      <c r="A39" s="52" t="s">
        <v>112</v>
      </c>
      <c r="B39" s="48">
        <v>1132</v>
      </c>
      <c r="C39" s="49">
        <v>463069563</v>
      </c>
      <c r="D39" s="53">
        <v>59</v>
      </c>
      <c r="E39" s="49">
        <v>18.153846153846153</v>
      </c>
    </row>
    <row r="40" spans="1:5" s="54" customFormat="1" ht="15" customHeight="1">
      <c r="A40" s="52" t="s">
        <v>113</v>
      </c>
      <c r="B40" s="48">
        <v>1133</v>
      </c>
      <c r="C40" s="49">
        <v>177555638500</v>
      </c>
      <c r="D40" s="53">
        <v>22645</v>
      </c>
      <c r="E40" s="49">
        <v>6967.6923076923076</v>
      </c>
    </row>
    <row r="41" spans="1:5" s="54" customFormat="1" ht="15" customHeight="1">
      <c r="A41" s="47" t="s">
        <v>114</v>
      </c>
      <c r="B41" s="48">
        <v>1150</v>
      </c>
      <c r="C41" s="49">
        <v>292047760707</v>
      </c>
      <c r="D41" s="53">
        <v>37247</v>
      </c>
      <c r="E41" s="49">
        <v>11460.615384615385</v>
      </c>
    </row>
    <row r="42" spans="1:5" s="54" customFormat="1" ht="15" customHeight="1">
      <c r="A42" s="52" t="s">
        <v>115</v>
      </c>
      <c r="B42" s="48">
        <v>1151</v>
      </c>
      <c r="C42" s="49">
        <v>108891401256</v>
      </c>
      <c r="D42" s="53">
        <v>13888</v>
      </c>
      <c r="E42" s="49">
        <v>4273.2307692307695</v>
      </c>
    </row>
    <row r="43" spans="1:5" s="54" customFormat="1" ht="15" customHeight="1">
      <c r="A43" s="52" t="s">
        <v>116</v>
      </c>
      <c r="B43" s="48">
        <v>1152</v>
      </c>
      <c r="C43" s="49">
        <v>76798077271</v>
      </c>
      <c r="D43" s="53">
        <v>9795</v>
      </c>
      <c r="E43" s="49">
        <v>3013.8461538461538</v>
      </c>
    </row>
    <row r="44" spans="1:5" s="54" customFormat="1" ht="15" customHeight="1">
      <c r="A44" s="52" t="s">
        <v>117</v>
      </c>
      <c r="B44" s="48">
        <v>1153</v>
      </c>
      <c r="C44" s="49">
        <v>47745850206</v>
      </c>
      <c r="D44" s="53">
        <v>6089</v>
      </c>
      <c r="E44" s="49">
        <v>1873.5384615384614</v>
      </c>
    </row>
    <row r="45" spans="1:5" s="54" customFormat="1" ht="15" customHeight="1">
      <c r="A45" s="52" t="s">
        <v>118</v>
      </c>
      <c r="B45" s="48">
        <v>1154</v>
      </c>
      <c r="C45" s="49">
        <v>58612431975</v>
      </c>
      <c r="D45" s="53">
        <v>7475</v>
      </c>
      <c r="E45" s="49">
        <v>2300</v>
      </c>
    </row>
    <row r="46" spans="1:5" s="54" customFormat="1" ht="15" customHeight="1">
      <c r="A46" s="47" t="s">
        <v>119</v>
      </c>
      <c r="B46" s="48">
        <v>1180</v>
      </c>
      <c r="C46" s="49">
        <v>314063564485</v>
      </c>
      <c r="D46" s="53">
        <v>40054</v>
      </c>
      <c r="E46" s="49">
        <v>12324.307692307691</v>
      </c>
    </row>
    <row r="47" spans="1:5" s="54" customFormat="1" ht="15" customHeight="1">
      <c r="A47" s="47" t="s">
        <v>120</v>
      </c>
      <c r="B47" s="48">
        <v>1200</v>
      </c>
      <c r="C47" s="49">
        <v>534710347007</v>
      </c>
      <c r="D47" s="53">
        <v>68195</v>
      </c>
      <c r="E47" s="49">
        <v>20983.076923076922</v>
      </c>
    </row>
    <row r="48" spans="1:5" s="51" customFormat="1" ht="15" customHeight="1">
      <c r="A48" s="47" t="s">
        <v>121</v>
      </c>
      <c r="B48" s="48">
        <v>1220</v>
      </c>
      <c r="C48" s="49">
        <v>299843642340</v>
      </c>
      <c r="D48" s="50">
        <v>38241</v>
      </c>
      <c r="E48" s="49">
        <v>11766.461538461539</v>
      </c>
    </row>
    <row r="49" spans="1:5" s="54" customFormat="1" ht="15" customHeight="1">
      <c r="A49" s="71" t="s">
        <v>89</v>
      </c>
      <c r="B49" s="48">
        <v>1000</v>
      </c>
      <c r="C49" s="49">
        <v>5506618092440</v>
      </c>
      <c r="D49" s="50">
        <v>702292</v>
      </c>
      <c r="E49" s="49">
        <v>216089.84615384616</v>
      </c>
    </row>
    <row r="50" spans="1:5" s="54" customFormat="1" ht="15" customHeight="1">
      <c r="A50" s="52"/>
      <c r="B50" s="48"/>
      <c r="C50" s="55"/>
      <c r="D50" s="50"/>
      <c r="E50" s="66"/>
    </row>
    <row r="51" spans="1:5" s="54" customFormat="1" ht="15" customHeight="1">
      <c r="A51" s="57" t="s">
        <v>34</v>
      </c>
      <c r="B51" s="56"/>
      <c r="C51" s="58">
        <v>14853</v>
      </c>
      <c r="D51" s="67">
        <v>14853</v>
      </c>
      <c r="E51" s="67">
        <v>14853</v>
      </c>
    </row>
    <row r="52" spans="1:5" s="54" customFormat="1" ht="15" customHeight="1">
      <c r="A52" s="57" t="s">
        <v>35</v>
      </c>
      <c r="B52" s="56"/>
      <c r="C52" s="58">
        <v>7840923</v>
      </c>
      <c r="D52" s="67">
        <v>7840923</v>
      </c>
      <c r="E52" s="67">
        <v>7840923</v>
      </c>
    </row>
    <row r="53" spans="1:5" s="54" customFormat="1" ht="15" customHeight="1" thickBot="1">
      <c r="A53" s="59" t="s">
        <v>36</v>
      </c>
      <c r="B53" s="60"/>
      <c r="C53" s="61">
        <v>3.25</v>
      </c>
      <c r="D53" s="62">
        <v>3.25</v>
      </c>
      <c r="E53" s="62">
        <v>3.25</v>
      </c>
    </row>
    <row r="57" spans="1:5">
      <c r="A57" s="65"/>
    </row>
  </sheetData>
  <mergeCells count="2">
    <mergeCell ref="A1:E1"/>
    <mergeCell ref="A2:D2"/>
  </mergeCells>
  <phoneticPr fontId="10" type="noConversion"/>
  <printOptions gridLinesSet="0"/>
  <pageMargins left="0" right="0" top="0.19685039370078741" bottom="0.39370078740157483" header="0.19685039370078741" footer="0.11811023622047245"/>
  <pageSetup paperSize="9" orientation="portrait" horizontalDpi="1200" verticalDpi="1200" r:id="rId1"/>
  <headerFooter alignWithMargins="0"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A1:E57"/>
  <sheetViews>
    <sheetView showGridLines="0" workbookViewId="0">
      <selection activeCell="A51" sqref="A51"/>
    </sheetView>
  </sheetViews>
  <sheetFormatPr defaultRowHeight="14.25"/>
  <cols>
    <col min="1" max="1" width="53.625" style="63" customWidth="1"/>
    <col min="2" max="2" width="6.625" style="41" customWidth="1"/>
    <col min="3" max="3" width="13.5" style="40" bestFit="1" customWidth="1"/>
    <col min="4" max="5" width="10.25" style="40" bestFit="1" customWidth="1"/>
    <col min="6" max="16384" width="9" style="64"/>
  </cols>
  <sheetData>
    <row r="1" spans="1:5" s="42" customFormat="1" ht="26.25" customHeight="1">
      <c r="A1" s="186" t="s">
        <v>146</v>
      </c>
      <c r="B1" s="186"/>
      <c r="C1" s="186"/>
      <c r="D1" s="186"/>
      <c r="E1" s="186"/>
    </row>
    <row r="2" spans="1:5" s="42" customFormat="1" ht="20.25" thickBot="1">
      <c r="A2" s="187" t="s">
        <v>177</v>
      </c>
      <c r="B2" s="187"/>
      <c r="C2" s="187"/>
      <c r="D2" s="187"/>
      <c r="E2" s="70" t="s">
        <v>147</v>
      </c>
    </row>
    <row r="3" spans="1:5" s="46" customFormat="1" ht="20.25" customHeight="1">
      <c r="A3" s="43" t="s">
        <v>3</v>
      </c>
      <c r="B3" s="44" t="s">
        <v>4</v>
      </c>
      <c r="C3" s="68" t="s">
        <v>148</v>
      </c>
      <c r="D3" s="69" t="s">
        <v>149</v>
      </c>
      <c r="E3" s="45" t="s">
        <v>150</v>
      </c>
    </row>
    <row r="4" spans="1:5" s="51" customFormat="1" ht="15" customHeight="1">
      <c r="A4" s="47" t="s">
        <v>68</v>
      </c>
      <c r="B4" s="48">
        <v>190</v>
      </c>
      <c r="C4" s="49">
        <v>5148804326287</v>
      </c>
      <c r="D4" s="50">
        <v>646849</v>
      </c>
      <c r="E4" s="49">
        <f>+D4/$C$53</f>
        <v>196610.63829787233</v>
      </c>
    </row>
    <row r="5" spans="1:5" s="54" customFormat="1" ht="15" customHeight="1">
      <c r="A5" s="52" t="s">
        <v>69</v>
      </c>
      <c r="B5" s="48">
        <v>210</v>
      </c>
      <c r="C5" s="49">
        <v>3824604142192</v>
      </c>
      <c r="D5" s="50">
        <v>480488</v>
      </c>
      <c r="E5" s="49">
        <f t="shared" ref="E5:E49" si="0">+D5/$C$53</f>
        <v>146044.9848024316</v>
      </c>
    </row>
    <row r="6" spans="1:5" s="54" customFormat="1" ht="15" customHeight="1">
      <c r="A6" s="52" t="s">
        <v>70</v>
      </c>
      <c r="B6" s="48">
        <v>220</v>
      </c>
      <c r="C6" s="49">
        <v>338072509305</v>
      </c>
      <c r="D6" s="50">
        <v>42472</v>
      </c>
      <c r="E6" s="49">
        <f t="shared" si="0"/>
        <v>12909.422492401216</v>
      </c>
    </row>
    <row r="7" spans="1:5" s="54" customFormat="1" ht="15" customHeight="1">
      <c r="A7" s="52" t="s">
        <v>71</v>
      </c>
      <c r="B7" s="48">
        <v>230</v>
      </c>
      <c r="C7" s="49">
        <v>986127674790</v>
      </c>
      <c r="D7" s="50">
        <v>123888</v>
      </c>
      <c r="E7" s="49">
        <f t="shared" si="0"/>
        <v>37655.92705167173</v>
      </c>
    </row>
    <row r="8" spans="1:5" s="51" customFormat="1" ht="15" customHeight="1">
      <c r="A8" s="47" t="s">
        <v>72</v>
      </c>
      <c r="B8" s="48">
        <v>240</v>
      </c>
      <c r="C8" s="49">
        <v>1170660482468</v>
      </c>
      <c r="D8" s="50">
        <v>147071</v>
      </c>
      <c r="E8" s="49">
        <f t="shared" si="0"/>
        <v>44702.431610942251</v>
      </c>
    </row>
    <row r="9" spans="1:5" s="54" customFormat="1" ht="15" customHeight="1">
      <c r="A9" s="47" t="s">
        <v>73</v>
      </c>
      <c r="B9" s="48">
        <v>330</v>
      </c>
      <c r="C9" s="49">
        <v>394436575290</v>
      </c>
      <c r="D9" s="50">
        <v>49553</v>
      </c>
      <c r="E9" s="49">
        <f t="shared" si="0"/>
        <v>15061.702127659575</v>
      </c>
    </row>
    <row r="10" spans="1:5" s="54" customFormat="1" ht="15" customHeight="1">
      <c r="A10" s="47" t="s">
        <v>74</v>
      </c>
      <c r="B10" s="48">
        <v>390</v>
      </c>
      <c r="C10" s="49">
        <v>532474249714</v>
      </c>
      <c r="D10" s="50">
        <v>66895</v>
      </c>
      <c r="E10" s="49">
        <f t="shared" si="0"/>
        <v>20332.826747720366</v>
      </c>
    </row>
    <row r="11" spans="1:5" s="51" customFormat="1" ht="15" customHeight="1">
      <c r="A11" s="47" t="s">
        <v>75</v>
      </c>
      <c r="B11" s="48">
        <v>410</v>
      </c>
      <c r="C11" s="49">
        <v>1542010875573</v>
      </c>
      <c r="D11" s="50">
        <v>193724</v>
      </c>
      <c r="E11" s="49">
        <f t="shared" si="0"/>
        <v>58882.674772036473</v>
      </c>
    </row>
    <row r="12" spans="1:5" s="51" customFormat="1" ht="15" customHeight="1">
      <c r="A12" s="52" t="s">
        <v>76</v>
      </c>
      <c r="B12" s="48">
        <v>420</v>
      </c>
      <c r="C12" s="49">
        <v>457392682922</v>
      </c>
      <c r="D12" s="50">
        <v>57463</v>
      </c>
      <c r="E12" s="49">
        <f t="shared" si="0"/>
        <v>17465.957446808512</v>
      </c>
    </row>
    <row r="13" spans="1:5" s="54" customFormat="1" ht="15" customHeight="1">
      <c r="A13" s="52" t="s">
        <v>77</v>
      </c>
      <c r="B13" s="48">
        <v>430</v>
      </c>
      <c r="C13" s="49">
        <v>379044172406</v>
      </c>
      <c r="D13" s="50">
        <v>47620</v>
      </c>
      <c r="E13" s="49">
        <f t="shared" si="0"/>
        <v>14474.164133738601</v>
      </c>
    </row>
    <row r="14" spans="1:5" s="54" customFormat="1" ht="15" customHeight="1">
      <c r="A14" s="52" t="s">
        <v>78</v>
      </c>
      <c r="B14" s="48">
        <v>450</v>
      </c>
      <c r="C14" s="49">
        <v>681226152598</v>
      </c>
      <c r="D14" s="50">
        <v>85583</v>
      </c>
      <c r="E14" s="49">
        <f t="shared" si="0"/>
        <v>26013.069908814588</v>
      </c>
    </row>
    <row r="15" spans="1:5" s="54" customFormat="1" ht="15" customHeight="1">
      <c r="A15" s="52" t="s">
        <v>79</v>
      </c>
      <c r="B15" s="48">
        <v>440</v>
      </c>
      <c r="C15" s="49">
        <v>13137317935</v>
      </c>
      <c r="D15" s="50">
        <v>1650</v>
      </c>
      <c r="E15" s="49">
        <f t="shared" si="0"/>
        <v>501.51975683890578</v>
      </c>
    </row>
    <row r="16" spans="1:5" s="54" customFormat="1" ht="15" customHeight="1">
      <c r="A16" s="52" t="s">
        <v>80</v>
      </c>
      <c r="B16" s="48">
        <v>480</v>
      </c>
      <c r="C16" s="49">
        <v>11210549712</v>
      </c>
      <c r="D16" s="50">
        <v>1408</v>
      </c>
      <c r="E16" s="49">
        <f t="shared" si="0"/>
        <v>427.96352583586628</v>
      </c>
    </row>
    <row r="17" spans="1:5" s="54" customFormat="1" ht="15" customHeight="1">
      <c r="A17" s="47" t="s">
        <v>81</v>
      </c>
      <c r="B17" s="48">
        <v>490</v>
      </c>
      <c r="C17" s="49">
        <v>1376580860</v>
      </c>
      <c r="D17" s="50">
        <v>173</v>
      </c>
      <c r="E17" s="49">
        <f t="shared" si="0"/>
        <v>52.583586626139819</v>
      </c>
    </row>
    <row r="18" spans="1:5" s="51" customFormat="1" ht="15" customHeight="1">
      <c r="A18" s="47" t="s">
        <v>7</v>
      </c>
      <c r="B18" s="48">
        <v>400</v>
      </c>
      <c r="C18" s="49">
        <v>8789763090192</v>
      </c>
      <c r="D18" s="50">
        <v>1104265</v>
      </c>
      <c r="E18" s="49">
        <f t="shared" si="0"/>
        <v>335642.85714285716</v>
      </c>
    </row>
    <row r="19" spans="1:5" s="54" customFormat="1" ht="15" customHeight="1">
      <c r="A19" s="52" t="s">
        <v>82</v>
      </c>
      <c r="B19" s="48">
        <v>540</v>
      </c>
      <c r="C19" s="49">
        <v>102606181004</v>
      </c>
      <c r="D19" s="50">
        <v>12891</v>
      </c>
      <c r="E19" s="49">
        <f t="shared" si="0"/>
        <v>3918.2370820668693</v>
      </c>
    </row>
    <row r="20" spans="1:5" s="54" customFormat="1" ht="15" customHeight="1">
      <c r="A20" s="52" t="s">
        <v>83</v>
      </c>
      <c r="B20" s="48">
        <v>560</v>
      </c>
      <c r="C20" s="49">
        <v>1459729460727</v>
      </c>
      <c r="D20" s="50">
        <v>183387</v>
      </c>
      <c r="E20" s="49">
        <f t="shared" si="0"/>
        <v>55740.729483282674</v>
      </c>
    </row>
    <row r="21" spans="1:5" s="54" customFormat="1" ht="15" customHeight="1">
      <c r="A21" s="52" t="s">
        <v>84</v>
      </c>
      <c r="B21" s="48">
        <v>570</v>
      </c>
      <c r="C21" s="49">
        <v>380859758908</v>
      </c>
      <c r="D21" s="50">
        <v>47848</v>
      </c>
      <c r="E21" s="49">
        <f t="shared" si="0"/>
        <v>14543.465045592706</v>
      </c>
    </row>
    <row r="22" spans="1:5" s="54" customFormat="1" ht="15" customHeight="1">
      <c r="A22" s="52" t="s">
        <v>85</v>
      </c>
      <c r="B22" s="48">
        <v>580</v>
      </c>
      <c r="C22" s="49">
        <v>265577678686</v>
      </c>
      <c r="D22" s="50">
        <v>33365</v>
      </c>
      <c r="E22" s="49">
        <f t="shared" si="0"/>
        <v>10141.337386018236</v>
      </c>
    </row>
    <row r="23" spans="1:5" s="54" customFormat="1" ht="15" customHeight="1">
      <c r="A23" s="52" t="s">
        <v>86</v>
      </c>
      <c r="B23" s="48">
        <v>640</v>
      </c>
      <c r="C23" s="49">
        <v>788976767564</v>
      </c>
      <c r="D23" s="50">
        <v>99120</v>
      </c>
      <c r="E23" s="49">
        <f t="shared" si="0"/>
        <v>30127.659574468085</v>
      </c>
    </row>
    <row r="24" spans="1:5" s="54" customFormat="1" ht="15" customHeight="1">
      <c r="A24" s="52" t="s">
        <v>87</v>
      </c>
      <c r="B24" s="48">
        <v>690</v>
      </c>
      <c r="C24" s="49">
        <v>24315255569</v>
      </c>
      <c r="D24" s="50">
        <v>3055</v>
      </c>
      <c r="E24" s="49">
        <f t="shared" si="0"/>
        <v>928.57142857142856</v>
      </c>
    </row>
    <row r="25" spans="1:5" s="54" customFormat="1" ht="15" customHeight="1">
      <c r="A25" s="47" t="s">
        <v>88</v>
      </c>
      <c r="B25" s="48">
        <v>600</v>
      </c>
      <c r="C25" s="49">
        <v>1562335641732</v>
      </c>
      <c r="D25" s="50">
        <v>196278</v>
      </c>
      <c r="E25" s="49">
        <f t="shared" si="0"/>
        <v>59658.966565349547</v>
      </c>
    </row>
    <row r="26" spans="1:5" s="51" customFormat="1" ht="15" customHeight="1">
      <c r="A26" s="47" t="s">
        <v>151</v>
      </c>
      <c r="B26" s="48">
        <v>1010</v>
      </c>
      <c r="C26" s="49">
        <v>863750860757</v>
      </c>
      <c r="D26" s="50">
        <v>108514</v>
      </c>
      <c r="E26" s="49">
        <f t="shared" si="0"/>
        <v>32982.978723404252</v>
      </c>
    </row>
    <row r="27" spans="1:5" s="54" customFormat="1" ht="15" customHeight="1">
      <c r="A27" s="47" t="s">
        <v>152</v>
      </c>
      <c r="B27" s="48">
        <v>1020</v>
      </c>
      <c r="C27" s="49">
        <v>77605550256</v>
      </c>
      <c r="D27" s="50">
        <v>9750</v>
      </c>
      <c r="E27" s="49">
        <f t="shared" si="0"/>
        <v>2963.5258358662613</v>
      </c>
    </row>
    <row r="28" spans="1:5" s="54" customFormat="1" ht="15" customHeight="1">
      <c r="A28" s="47" t="s">
        <v>153</v>
      </c>
      <c r="B28" s="48">
        <v>1030</v>
      </c>
      <c r="C28" s="49">
        <v>180073949430</v>
      </c>
      <c r="D28" s="50">
        <v>22623</v>
      </c>
      <c r="E28" s="49">
        <f t="shared" si="0"/>
        <v>6876.2917933130702</v>
      </c>
    </row>
    <row r="29" spans="1:5" s="54" customFormat="1" ht="15" customHeight="1">
      <c r="A29" s="47" t="s">
        <v>154</v>
      </c>
      <c r="B29" s="48">
        <v>1040</v>
      </c>
      <c r="C29" s="49">
        <v>1415153706918</v>
      </c>
      <c r="D29" s="50">
        <v>177787</v>
      </c>
      <c r="E29" s="49">
        <f t="shared" si="0"/>
        <v>54038.601823708203</v>
      </c>
    </row>
    <row r="30" spans="1:5" s="51" customFormat="1" ht="15" customHeight="1">
      <c r="A30" s="47" t="s">
        <v>155</v>
      </c>
      <c r="B30" s="48">
        <v>1060</v>
      </c>
      <c r="C30" s="49">
        <v>144660983011</v>
      </c>
      <c r="D30" s="50">
        <v>18174</v>
      </c>
      <c r="E30" s="49">
        <f t="shared" si="0"/>
        <v>5524.0121580547111</v>
      </c>
    </row>
    <row r="31" spans="1:5" s="54" customFormat="1" ht="15" customHeight="1">
      <c r="A31" s="47" t="s">
        <v>156</v>
      </c>
      <c r="B31" s="48">
        <v>1080</v>
      </c>
      <c r="C31" s="49">
        <v>848569564169</v>
      </c>
      <c r="D31" s="50">
        <v>106607</v>
      </c>
      <c r="E31" s="49">
        <f t="shared" si="0"/>
        <v>32403.343465045593</v>
      </c>
    </row>
    <row r="32" spans="1:5" s="54" customFormat="1" ht="15" customHeight="1">
      <c r="A32" s="47" t="s">
        <v>157</v>
      </c>
      <c r="B32" s="48">
        <v>1110</v>
      </c>
      <c r="C32" s="49">
        <v>561948628477</v>
      </c>
      <c r="D32" s="50">
        <v>70598</v>
      </c>
      <c r="E32" s="49">
        <f t="shared" si="0"/>
        <v>21458.35866261398</v>
      </c>
    </row>
    <row r="33" spans="1:5" s="54" customFormat="1" ht="15" customHeight="1">
      <c r="A33" s="52" t="s">
        <v>158</v>
      </c>
      <c r="B33" s="48">
        <v>1111</v>
      </c>
      <c r="C33" s="49">
        <v>87430040316</v>
      </c>
      <c r="D33" s="50">
        <v>10984</v>
      </c>
      <c r="E33" s="49">
        <f t="shared" si="0"/>
        <v>3338.6018237082067</v>
      </c>
    </row>
    <row r="34" spans="1:5" s="54" customFormat="1" ht="15" customHeight="1">
      <c r="A34" s="52" t="s">
        <v>159</v>
      </c>
      <c r="B34" s="48">
        <v>1112</v>
      </c>
      <c r="C34" s="49">
        <v>361553791932</v>
      </c>
      <c r="D34" s="50">
        <v>45422</v>
      </c>
      <c r="E34" s="49">
        <f t="shared" si="0"/>
        <v>13806.079027355623</v>
      </c>
    </row>
    <row r="35" spans="1:5" s="54" customFormat="1" ht="15" customHeight="1">
      <c r="A35" s="52" t="s">
        <v>160</v>
      </c>
      <c r="B35" s="48">
        <v>1113</v>
      </c>
      <c r="C35" s="49">
        <v>78501889777</v>
      </c>
      <c r="D35" s="50">
        <v>9862</v>
      </c>
      <c r="E35" s="49">
        <f t="shared" si="0"/>
        <v>2997.5683890577507</v>
      </c>
    </row>
    <row r="36" spans="1:5" s="51" customFormat="1" ht="15" customHeight="1">
      <c r="A36" s="52" t="s">
        <v>161</v>
      </c>
      <c r="B36" s="48">
        <v>1114</v>
      </c>
      <c r="C36" s="49">
        <v>34462906451</v>
      </c>
      <c r="D36" s="50">
        <v>4330</v>
      </c>
      <c r="E36" s="49">
        <f t="shared" si="0"/>
        <v>1316.1094224924011</v>
      </c>
    </row>
    <row r="37" spans="1:5" s="54" customFormat="1" ht="14.25" customHeight="1">
      <c r="A37" s="47" t="s">
        <v>162</v>
      </c>
      <c r="B37" s="48">
        <v>1130</v>
      </c>
      <c r="C37" s="49">
        <v>192328593598</v>
      </c>
      <c r="D37" s="50">
        <v>24162</v>
      </c>
      <c r="E37" s="49">
        <f t="shared" si="0"/>
        <v>7344.0729483282676</v>
      </c>
    </row>
    <row r="38" spans="1:5" s="54" customFormat="1" ht="15" customHeight="1">
      <c r="A38" s="52" t="s">
        <v>163</v>
      </c>
      <c r="B38" s="48">
        <v>1131</v>
      </c>
      <c r="C38" s="49">
        <v>5935132356</v>
      </c>
      <c r="D38" s="50">
        <v>746</v>
      </c>
      <c r="E38" s="49">
        <f t="shared" si="0"/>
        <v>226.74772036474164</v>
      </c>
    </row>
    <row r="39" spans="1:5" s="54" customFormat="1" ht="15" customHeight="1">
      <c r="A39" s="52" t="s">
        <v>164</v>
      </c>
      <c r="B39" s="48">
        <v>1132</v>
      </c>
      <c r="C39" s="49">
        <v>347740268</v>
      </c>
      <c r="D39" s="50">
        <v>44</v>
      </c>
      <c r="E39" s="49">
        <f t="shared" si="0"/>
        <v>13.373860182370821</v>
      </c>
    </row>
    <row r="40" spans="1:5" s="54" customFormat="1" ht="15" customHeight="1">
      <c r="A40" s="52" t="s">
        <v>165</v>
      </c>
      <c r="B40" s="48">
        <v>1133</v>
      </c>
      <c r="C40" s="49">
        <v>186045720974</v>
      </c>
      <c r="D40" s="50">
        <v>23373</v>
      </c>
      <c r="E40" s="49">
        <f t="shared" si="0"/>
        <v>7104.255319148936</v>
      </c>
    </row>
    <row r="41" spans="1:5" s="54" customFormat="1" ht="15" customHeight="1">
      <c r="A41" s="47" t="s">
        <v>166</v>
      </c>
      <c r="B41" s="48">
        <v>1150</v>
      </c>
      <c r="C41" s="49">
        <v>306481019457</v>
      </c>
      <c r="D41" s="50">
        <v>38503</v>
      </c>
      <c r="E41" s="49">
        <f t="shared" si="0"/>
        <v>11703.039513677812</v>
      </c>
    </row>
    <row r="42" spans="1:5" s="54" customFormat="1" ht="15" customHeight="1">
      <c r="A42" s="52" t="s">
        <v>167</v>
      </c>
      <c r="B42" s="48">
        <v>1151</v>
      </c>
      <c r="C42" s="49">
        <v>117422443910</v>
      </c>
      <c r="D42" s="50">
        <v>14752</v>
      </c>
      <c r="E42" s="49">
        <f t="shared" si="0"/>
        <v>4483.8905775075991</v>
      </c>
    </row>
    <row r="43" spans="1:5" s="54" customFormat="1" ht="15" customHeight="1">
      <c r="A43" s="52" t="s">
        <v>168</v>
      </c>
      <c r="B43" s="48">
        <v>1152</v>
      </c>
      <c r="C43" s="49">
        <v>82225994952</v>
      </c>
      <c r="D43" s="50">
        <v>10330</v>
      </c>
      <c r="E43" s="49">
        <f t="shared" si="0"/>
        <v>3139.8176291793311</v>
      </c>
    </row>
    <row r="44" spans="1:5" s="54" customFormat="1" ht="15" customHeight="1">
      <c r="A44" s="52" t="s">
        <v>169</v>
      </c>
      <c r="B44" s="48">
        <v>1153</v>
      </c>
      <c r="C44" s="49">
        <v>45290322179</v>
      </c>
      <c r="D44" s="50">
        <v>5690</v>
      </c>
      <c r="E44" s="49">
        <f t="shared" si="0"/>
        <v>1729.483282674772</v>
      </c>
    </row>
    <row r="45" spans="1:5" s="54" customFormat="1" ht="15" customHeight="1">
      <c r="A45" s="52" t="s">
        <v>170</v>
      </c>
      <c r="B45" s="48">
        <v>1154</v>
      </c>
      <c r="C45" s="49">
        <v>61542258415</v>
      </c>
      <c r="D45" s="50">
        <v>7732</v>
      </c>
      <c r="E45" s="49">
        <f t="shared" si="0"/>
        <v>2350.1519756838907</v>
      </c>
    </row>
    <row r="46" spans="1:5" s="54" customFormat="1" ht="15" customHeight="1">
      <c r="A46" s="47" t="s">
        <v>171</v>
      </c>
      <c r="B46" s="48">
        <v>1180</v>
      </c>
      <c r="C46" s="49">
        <v>296053470197</v>
      </c>
      <c r="D46" s="50">
        <v>37193</v>
      </c>
      <c r="E46" s="49">
        <f t="shared" si="0"/>
        <v>11304.863221884498</v>
      </c>
    </row>
    <row r="47" spans="1:5" s="54" customFormat="1" ht="15" customHeight="1">
      <c r="A47" s="47" t="s">
        <v>172</v>
      </c>
      <c r="B47" s="48">
        <v>1200</v>
      </c>
      <c r="C47" s="49">
        <v>589609604531</v>
      </c>
      <c r="D47" s="50">
        <v>74073</v>
      </c>
      <c r="E47" s="49">
        <f t="shared" si="0"/>
        <v>22514.589665653497</v>
      </c>
    </row>
    <row r="48" spans="1:5" s="51" customFormat="1" ht="15" customHeight="1">
      <c r="A48" s="47" t="s">
        <v>173</v>
      </c>
      <c r="B48" s="48">
        <v>1220</v>
      </c>
      <c r="C48" s="49">
        <v>326556847058</v>
      </c>
      <c r="D48" s="50">
        <v>41026</v>
      </c>
      <c r="E48" s="49">
        <f t="shared" si="0"/>
        <v>12469.908814589666</v>
      </c>
    </row>
    <row r="49" spans="1:5" s="54" customFormat="1" ht="15" customHeight="1">
      <c r="A49" s="71" t="s">
        <v>89</v>
      </c>
      <c r="B49" s="48">
        <v>1000</v>
      </c>
      <c r="C49" s="49">
        <v>5802792777859</v>
      </c>
      <c r="D49" s="50">
        <v>729010</v>
      </c>
      <c r="E49" s="49">
        <f t="shared" si="0"/>
        <v>221583.58662613982</v>
      </c>
    </row>
    <row r="50" spans="1:5" s="54" customFormat="1" ht="15" customHeight="1">
      <c r="A50" s="52"/>
      <c r="B50" s="48"/>
      <c r="C50" s="55"/>
      <c r="D50" s="50"/>
      <c r="E50" s="66"/>
    </row>
    <row r="51" spans="1:5" s="54" customFormat="1" ht="15" customHeight="1">
      <c r="A51" s="57" t="s">
        <v>34</v>
      </c>
      <c r="B51" s="56"/>
      <c r="C51" s="58">
        <v>15857</v>
      </c>
      <c r="D51" s="67">
        <f>$C$51</f>
        <v>15857</v>
      </c>
      <c r="E51" s="67">
        <f>$C$51</f>
        <v>15857</v>
      </c>
    </row>
    <row r="52" spans="1:5" s="54" customFormat="1" ht="15" customHeight="1">
      <c r="A52" s="57" t="s">
        <v>35</v>
      </c>
      <c r="B52" s="56"/>
      <c r="C52" s="58">
        <v>7959828</v>
      </c>
      <c r="D52" s="67">
        <f>$C$52</f>
        <v>7959828</v>
      </c>
      <c r="E52" s="67">
        <f>$C$52</f>
        <v>7959828</v>
      </c>
    </row>
    <row r="53" spans="1:5" s="54" customFormat="1" ht="15" customHeight="1" thickBot="1">
      <c r="A53" s="59" t="s">
        <v>36</v>
      </c>
      <c r="B53" s="60"/>
      <c r="C53" s="61">
        <v>3.29</v>
      </c>
      <c r="D53" s="62">
        <f>$C$53</f>
        <v>3.29</v>
      </c>
      <c r="E53" s="62">
        <f>$C$53</f>
        <v>3.29</v>
      </c>
    </row>
    <row r="57" spans="1:5">
      <c r="A57" s="65"/>
    </row>
  </sheetData>
  <mergeCells count="2">
    <mergeCell ref="A1:E1"/>
    <mergeCell ref="A2:D2"/>
  </mergeCells>
  <phoneticPr fontId="10" type="noConversion"/>
  <printOptions gridLinesSet="0"/>
  <pageMargins left="0" right="0" top="0.19685039370078741" bottom="0.39370078740157483" header="0.19685039370078741" footer="0.11811023622047245"/>
  <pageSetup paperSize="9" orientation="portrait" horizontalDpi="1200" verticalDpi="1200" r:id="rId1"/>
  <headerFooter alignWithMargins="0">
    <oddFooter>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G56"/>
  <sheetViews>
    <sheetView showGridLines="0" workbookViewId="0">
      <selection activeCell="A52" sqref="A52"/>
    </sheetView>
  </sheetViews>
  <sheetFormatPr defaultRowHeight="14.25"/>
  <cols>
    <col min="1" max="1" width="53.625" style="63" customWidth="1"/>
    <col min="2" max="2" width="17" style="41" customWidth="1"/>
    <col min="3" max="3" width="13.5" style="40" bestFit="1" customWidth="1"/>
    <col min="4" max="5" width="10.25" style="40" bestFit="1" customWidth="1"/>
    <col min="6" max="16384" width="9" style="64"/>
  </cols>
  <sheetData>
    <row r="1" spans="1:5" s="42" customFormat="1" ht="26.25" customHeight="1">
      <c r="A1" s="186" t="s">
        <v>178</v>
      </c>
      <c r="B1" s="186"/>
      <c r="C1" s="186"/>
      <c r="D1" s="186"/>
      <c r="E1" s="186"/>
    </row>
    <row r="2" spans="1:5" s="42" customFormat="1" ht="20.25" thickBot="1">
      <c r="A2" s="187" t="s">
        <v>190</v>
      </c>
      <c r="B2" s="187"/>
      <c r="C2" s="187"/>
      <c r="D2" s="187"/>
      <c r="E2" s="70" t="s">
        <v>94</v>
      </c>
    </row>
    <row r="3" spans="1:5" s="46" customFormat="1" ht="20.25" customHeight="1">
      <c r="A3" s="43" t="s">
        <v>3</v>
      </c>
      <c r="B3" s="44" t="s">
        <v>4</v>
      </c>
      <c r="C3" s="68" t="s">
        <v>90</v>
      </c>
      <c r="D3" s="69" t="s">
        <v>179</v>
      </c>
      <c r="E3" s="45" t="s">
        <v>180</v>
      </c>
    </row>
    <row r="4" spans="1:5" s="51" customFormat="1" ht="15" customHeight="1">
      <c r="A4" s="47" t="s">
        <v>68</v>
      </c>
      <c r="B4" s="48">
        <v>190</v>
      </c>
      <c r="C4" s="49">
        <v>5228709747865</v>
      </c>
      <c r="D4" s="50">
        <v>647332</v>
      </c>
      <c r="E4" s="49">
        <f t="shared" ref="E4:E48" si="0">+D4/$C$52</f>
        <v>200412.38390092881</v>
      </c>
    </row>
    <row r="5" spans="1:5" s="54" customFormat="1" ht="15" customHeight="1">
      <c r="A5" s="52" t="s">
        <v>69</v>
      </c>
      <c r="B5" s="48">
        <v>210</v>
      </c>
      <c r="C5" s="49">
        <v>3878428314402</v>
      </c>
      <c r="D5" s="50">
        <v>480163</v>
      </c>
      <c r="E5" s="49">
        <f t="shared" si="0"/>
        <v>148657.27554179568</v>
      </c>
    </row>
    <row r="6" spans="1:5" s="54" customFormat="1" ht="15" customHeight="1">
      <c r="A6" s="52" t="s">
        <v>70</v>
      </c>
      <c r="B6" s="48">
        <v>220</v>
      </c>
      <c r="C6" s="49">
        <v>344464537312</v>
      </c>
      <c r="D6" s="50">
        <v>42646</v>
      </c>
      <c r="E6" s="49">
        <f t="shared" si="0"/>
        <v>13203.095975232198</v>
      </c>
    </row>
    <row r="7" spans="1:5" s="54" customFormat="1" ht="15" customHeight="1">
      <c r="A7" s="52" t="s">
        <v>71</v>
      </c>
      <c r="B7" s="48">
        <v>230</v>
      </c>
      <c r="C7" s="49">
        <v>1005816896152</v>
      </c>
      <c r="D7" s="50">
        <v>124524</v>
      </c>
      <c r="E7" s="49">
        <f t="shared" si="0"/>
        <v>38552.321981424146</v>
      </c>
    </row>
    <row r="8" spans="1:5" s="51" customFormat="1" ht="15" customHeight="1">
      <c r="A8" s="47" t="s">
        <v>72</v>
      </c>
      <c r="B8" s="48">
        <v>240</v>
      </c>
      <c r="C8" s="49">
        <v>1198126348082</v>
      </c>
      <c r="D8" s="50">
        <v>148332</v>
      </c>
      <c r="E8" s="49">
        <f t="shared" si="0"/>
        <v>45923.219814241485</v>
      </c>
    </row>
    <row r="9" spans="1:5" s="54" customFormat="1" ht="15" customHeight="1">
      <c r="A9" s="47" t="s">
        <v>73</v>
      </c>
      <c r="B9" s="48">
        <v>330</v>
      </c>
      <c r="C9" s="49">
        <v>383233232042</v>
      </c>
      <c r="D9" s="50">
        <v>47446</v>
      </c>
      <c r="E9" s="49">
        <f t="shared" si="0"/>
        <v>14689.164086687306</v>
      </c>
    </row>
    <row r="10" spans="1:5" s="54" customFormat="1" ht="15" customHeight="1">
      <c r="A10" s="47" t="s">
        <v>74</v>
      </c>
      <c r="B10" s="48">
        <v>390</v>
      </c>
      <c r="C10" s="49">
        <v>544396395647</v>
      </c>
      <c r="D10" s="50">
        <v>67398</v>
      </c>
      <c r="E10" s="49">
        <f t="shared" si="0"/>
        <v>20866.253869969041</v>
      </c>
    </row>
    <row r="11" spans="1:5" s="51" customFormat="1" ht="15" customHeight="1">
      <c r="A11" s="47" t="s">
        <v>75</v>
      </c>
      <c r="B11" s="48">
        <v>410</v>
      </c>
      <c r="C11" s="49">
        <v>1710112899552</v>
      </c>
      <c r="D11" s="50">
        <v>211718</v>
      </c>
      <c r="E11" s="49">
        <f t="shared" si="0"/>
        <v>65547.368421052626</v>
      </c>
    </row>
    <row r="12" spans="1:5" s="51" customFormat="1" ht="15" customHeight="1">
      <c r="A12" s="52" t="s">
        <v>76</v>
      </c>
      <c r="B12" s="48">
        <v>420</v>
      </c>
      <c r="C12" s="49">
        <v>467958890126</v>
      </c>
      <c r="D12" s="50">
        <v>57935</v>
      </c>
      <c r="E12" s="49">
        <f t="shared" si="0"/>
        <v>17936.532507739939</v>
      </c>
    </row>
    <row r="13" spans="1:5" s="54" customFormat="1" ht="15" customHeight="1">
      <c r="A13" s="52" t="s">
        <v>77</v>
      </c>
      <c r="B13" s="48">
        <v>430</v>
      </c>
      <c r="C13" s="49">
        <v>406159689316</v>
      </c>
      <c r="D13" s="50">
        <v>50284</v>
      </c>
      <c r="E13" s="49">
        <f t="shared" si="0"/>
        <v>15567.80185758514</v>
      </c>
    </row>
    <row r="14" spans="1:5" s="54" customFormat="1" ht="15" customHeight="1">
      <c r="A14" s="52" t="s">
        <v>78</v>
      </c>
      <c r="B14" s="48">
        <v>450</v>
      </c>
      <c r="C14" s="49">
        <v>817898002114</v>
      </c>
      <c r="D14" s="50">
        <v>101259</v>
      </c>
      <c r="E14" s="49">
        <f t="shared" si="0"/>
        <v>31349.535603715169</v>
      </c>
    </row>
    <row r="15" spans="1:5" s="54" customFormat="1" ht="15" customHeight="1">
      <c r="A15" s="52" t="s">
        <v>79</v>
      </c>
      <c r="B15" s="48">
        <v>440</v>
      </c>
      <c r="C15" s="49">
        <v>11579802218</v>
      </c>
      <c r="D15" s="50">
        <v>1434</v>
      </c>
      <c r="E15" s="49">
        <f t="shared" si="0"/>
        <v>443.96284829721361</v>
      </c>
    </row>
    <row r="16" spans="1:5" s="54" customFormat="1" ht="15" customHeight="1">
      <c r="A16" s="52" t="s">
        <v>80</v>
      </c>
      <c r="B16" s="48">
        <v>480</v>
      </c>
      <c r="C16" s="49">
        <v>6516515778</v>
      </c>
      <c r="D16" s="50">
        <v>807</v>
      </c>
      <c r="E16" s="49">
        <f t="shared" si="0"/>
        <v>249.8452012383901</v>
      </c>
    </row>
    <row r="17" spans="1:7" s="54" customFormat="1" ht="15" customHeight="1">
      <c r="A17" s="47" t="s">
        <v>81</v>
      </c>
      <c r="B17" s="48">
        <v>490</v>
      </c>
      <c r="C17" s="49">
        <v>1242199575</v>
      </c>
      <c r="D17" s="50">
        <v>154</v>
      </c>
      <c r="E17" s="49">
        <f t="shared" si="0"/>
        <v>47.678018575851397</v>
      </c>
    </row>
    <row r="18" spans="1:7" s="51" customFormat="1" ht="15" customHeight="1">
      <c r="A18" s="47" t="s">
        <v>7</v>
      </c>
      <c r="B18" s="48">
        <v>400</v>
      </c>
      <c r="C18" s="49">
        <v>9065820822763</v>
      </c>
      <c r="D18" s="50">
        <v>1122379</v>
      </c>
      <c r="E18" s="49">
        <f t="shared" si="0"/>
        <v>347485.75851393188</v>
      </c>
    </row>
    <row r="19" spans="1:7" s="54" customFormat="1" ht="15" customHeight="1">
      <c r="A19" s="52" t="s">
        <v>82</v>
      </c>
      <c r="B19" s="48">
        <v>540</v>
      </c>
      <c r="C19" s="49">
        <v>98134695311</v>
      </c>
      <c r="D19" s="50">
        <v>12149</v>
      </c>
      <c r="E19" s="49">
        <f t="shared" si="0"/>
        <v>3761.3003095975232</v>
      </c>
    </row>
    <row r="20" spans="1:7" s="54" customFormat="1" ht="15" customHeight="1">
      <c r="A20" s="52" t="s">
        <v>83</v>
      </c>
      <c r="B20" s="48">
        <v>560</v>
      </c>
      <c r="C20" s="49">
        <v>1507602313667</v>
      </c>
      <c r="D20" s="50">
        <v>186646</v>
      </c>
      <c r="E20" s="49">
        <f t="shared" si="0"/>
        <v>57785.139318885449</v>
      </c>
    </row>
    <row r="21" spans="1:7" s="54" customFormat="1" ht="15" customHeight="1">
      <c r="A21" s="52" t="s">
        <v>84</v>
      </c>
      <c r="B21" s="48">
        <v>570</v>
      </c>
      <c r="C21" s="49">
        <v>389265921078</v>
      </c>
      <c r="D21" s="50">
        <v>48192</v>
      </c>
      <c r="E21" s="49">
        <f t="shared" si="0"/>
        <v>14920.123839009288</v>
      </c>
    </row>
    <row r="22" spans="1:7" s="54" customFormat="1" ht="15" customHeight="1">
      <c r="A22" s="52" t="s">
        <v>85</v>
      </c>
      <c r="B22" s="48">
        <v>580</v>
      </c>
      <c r="C22" s="49">
        <v>273404772780</v>
      </c>
      <c r="D22" s="50">
        <v>33848</v>
      </c>
      <c r="E22" s="49">
        <f t="shared" si="0"/>
        <v>10479.256965944272</v>
      </c>
    </row>
    <row r="23" spans="1:7" s="54" customFormat="1" ht="15" customHeight="1">
      <c r="A23" s="52" t="s">
        <v>86</v>
      </c>
      <c r="B23" s="48">
        <v>640</v>
      </c>
      <c r="C23" s="49">
        <v>827301300952</v>
      </c>
      <c r="D23" s="50">
        <v>102423</v>
      </c>
      <c r="E23" s="49">
        <f t="shared" si="0"/>
        <v>31709.907120743035</v>
      </c>
    </row>
    <row r="24" spans="1:7" s="54" customFormat="1" ht="15" customHeight="1">
      <c r="A24" s="52" t="s">
        <v>87</v>
      </c>
      <c r="B24" s="48">
        <v>690</v>
      </c>
      <c r="C24" s="49">
        <v>17630318858</v>
      </c>
      <c r="D24" s="50">
        <v>2183</v>
      </c>
      <c r="E24" s="49">
        <f t="shared" si="0"/>
        <v>675.85139318885444</v>
      </c>
    </row>
    <row r="25" spans="1:7" s="54" customFormat="1" ht="15" customHeight="1">
      <c r="A25" s="47" t="s">
        <v>88</v>
      </c>
      <c r="B25" s="48">
        <v>600</v>
      </c>
      <c r="C25" s="49">
        <v>1605737008978</v>
      </c>
      <c r="D25" s="50">
        <v>198796</v>
      </c>
      <c r="E25" s="49">
        <f t="shared" si="0"/>
        <v>61546.749226006192</v>
      </c>
    </row>
    <row r="26" spans="1:7" s="51" customFormat="1" ht="15" customHeight="1">
      <c r="A26" s="47" t="s">
        <v>122</v>
      </c>
      <c r="B26" s="48">
        <v>1010</v>
      </c>
      <c r="C26" s="49">
        <v>895921974895</v>
      </c>
      <c r="D26" s="50">
        <v>110918</v>
      </c>
      <c r="E26" s="49">
        <f t="shared" si="0"/>
        <v>34339.938080495354</v>
      </c>
      <c r="F26" s="54"/>
      <c r="G26" s="72"/>
    </row>
    <row r="27" spans="1:7" s="54" customFormat="1" ht="15" customHeight="1">
      <c r="A27" s="47" t="s">
        <v>181</v>
      </c>
      <c r="B27" s="48">
        <v>1020</v>
      </c>
      <c r="C27" s="49">
        <v>76579199067</v>
      </c>
      <c r="D27" s="50">
        <v>9481</v>
      </c>
      <c r="E27" s="49">
        <f t="shared" si="0"/>
        <v>2935.294117647059</v>
      </c>
      <c r="G27" s="72"/>
    </row>
    <row r="28" spans="1:7" s="54" customFormat="1" ht="15" customHeight="1">
      <c r="A28" s="47" t="s">
        <v>124</v>
      </c>
      <c r="B28" s="48">
        <v>1030</v>
      </c>
      <c r="C28" s="49">
        <v>178128182049</v>
      </c>
      <c r="D28" s="50">
        <v>22053</v>
      </c>
      <c r="E28" s="49">
        <f t="shared" si="0"/>
        <v>6827.5541795665631</v>
      </c>
      <c r="G28" s="72"/>
    </row>
    <row r="29" spans="1:7" s="54" customFormat="1" ht="15" customHeight="1">
      <c r="A29" s="47" t="s">
        <v>182</v>
      </c>
      <c r="B29" s="48">
        <v>1040</v>
      </c>
      <c r="C29" s="49">
        <v>1431821000541</v>
      </c>
      <c r="D29" s="50">
        <v>177264</v>
      </c>
      <c r="E29" s="49">
        <f t="shared" si="0"/>
        <v>54880.49535603715</v>
      </c>
      <c r="G29" s="72"/>
    </row>
    <row r="30" spans="1:7" s="54" customFormat="1" ht="15" customHeight="1">
      <c r="A30" s="52" t="s">
        <v>191</v>
      </c>
      <c r="B30" s="48" t="s">
        <v>194</v>
      </c>
      <c r="C30" s="49">
        <v>1264425941026</v>
      </c>
      <c r="D30" s="50">
        <v>156540</v>
      </c>
      <c r="E30" s="49">
        <f t="shared" si="0"/>
        <v>48464.396284829723</v>
      </c>
      <c r="G30" s="72"/>
    </row>
    <row r="31" spans="1:7" s="54" customFormat="1" ht="15" customHeight="1">
      <c r="A31" s="52" t="s">
        <v>192</v>
      </c>
      <c r="B31" s="73" t="s">
        <v>193</v>
      </c>
      <c r="C31" s="49">
        <v>167395059515</v>
      </c>
      <c r="D31" s="50">
        <v>20724</v>
      </c>
      <c r="E31" s="49">
        <f t="shared" si="0"/>
        <v>6416.0990712074308</v>
      </c>
      <c r="F31" s="51"/>
      <c r="G31" s="72"/>
    </row>
    <row r="32" spans="1:7" s="51" customFormat="1" ht="15" customHeight="1">
      <c r="A32" s="47" t="s">
        <v>126</v>
      </c>
      <c r="B32" s="48">
        <v>1060</v>
      </c>
      <c r="C32" s="49">
        <v>146739392776</v>
      </c>
      <c r="D32" s="50">
        <v>18167</v>
      </c>
      <c r="E32" s="49">
        <f t="shared" si="0"/>
        <v>5624.4582043343653</v>
      </c>
      <c r="F32" s="54"/>
      <c r="G32" s="72"/>
    </row>
    <row r="33" spans="1:7" s="54" customFormat="1" ht="15" customHeight="1">
      <c r="A33" s="47" t="s">
        <v>183</v>
      </c>
      <c r="B33" s="48">
        <v>1080</v>
      </c>
      <c r="C33" s="49">
        <v>855137446768</v>
      </c>
      <c r="D33" s="50">
        <v>105869</v>
      </c>
      <c r="E33" s="49">
        <f t="shared" si="0"/>
        <v>32776.780185758515</v>
      </c>
      <c r="G33" s="72"/>
    </row>
    <row r="34" spans="1:7" s="54" customFormat="1" ht="15" customHeight="1">
      <c r="A34" s="47" t="s">
        <v>128</v>
      </c>
      <c r="B34" s="48">
        <v>1110</v>
      </c>
      <c r="C34" s="49">
        <v>559919213280</v>
      </c>
      <c r="D34" s="50">
        <v>69320</v>
      </c>
      <c r="E34" s="49">
        <f t="shared" si="0"/>
        <v>21461.300309597522</v>
      </c>
      <c r="G34" s="72"/>
    </row>
    <row r="35" spans="1:7" s="54" customFormat="1" ht="15" customHeight="1">
      <c r="A35" s="52" t="s">
        <v>129</v>
      </c>
      <c r="B35" s="48">
        <v>1111</v>
      </c>
      <c r="C35" s="49">
        <v>69445639338</v>
      </c>
      <c r="D35" s="50">
        <v>8598</v>
      </c>
      <c r="E35" s="49">
        <f t="shared" si="0"/>
        <v>2661.9195046439627</v>
      </c>
      <c r="G35" s="72"/>
    </row>
    <row r="36" spans="1:7" s="54" customFormat="1" ht="15" customHeight="1">
      <c r="A36" s="52" t="s">
        <v>184</v>
      </c>
      <c r="B36" s="48">
        <v>1112</v>
      </c>
      <c r="C36" s="49">
        <v>375150254346</v>
      </c>
      <c r="D36" s="50">
        <v>46445</v>
      </c>
      <c r="E36" s="49">
        <f t="shared" si="0"/>
        <v>14379.256965944272</v>
      </c>
      <c r="G36" s="72"/>
    </row>
    <row r="37" spans="1:7" s="54" customFormat="1" ht="15" customHeight="1">
      <c r="A37" s="52" t="s">
        <v>185</v>
      </c>
      <c r="B37" s="48">
        <v>1113</v>
      </c>
      <c r="C37" s="49">
        <v>80943946782</v>
      </c>
      <c r="D37" s="50">
        <v>10021</v>
      </c>
      <c r="E37" s="49">
        <f t="shared" si="0"/>
        <v>3102.4767801857583</v>
      </c>
      <c r="F37" s="51"/>
      <c r="G37" s="72"/>
    </row>
    <row r="38" spans="1:7" s="51" customFormat="1" ht="15" customHeight="1">
      <c r="A38" s="52" t="s">
        <v>186</v>
      </c>
      <c r="B38" s="48">
        <v>1114</v>
      </c>
      <c r="C38" s="49">
        <v>34379372814</v>
      </c>
      <c r="D38" s="50">
        <v>4256</v>
      </c>
      <c r="E38" s="49">
        <f t="shared" si="0"/>
        <v>1317.6470588235295</v>
      </c>
      <c r="F38" s="54"/>
      <c r="G38" s="72"/>
    </row>
    <row r="39" spans="1:7" s="54" customFormat="1" ht="14.25" customHeight="1">
      <c r="A39" s="47" t="s">
        <v>187</v>
      </c>
      <c r="B39" s="48">
        <v>1130</v>
      </c>
      <c r="C39" s="49">
        <v>205269204768</v>
      </c>
      <c r="D39" s="50">
        <v>25413</v>
      </c>
      <c r="E39" s="49">
        <f t="shared" si="0"/>
        <v>7867.8018575851393</v>
      </c>
      <c r="G39" s="72"/>
    </row>
    <row r="40" spans="1:7" s="54" customFormat="1" ht="15" customHeight="1">
      <c r="A40" s="47" t="s">
        <v>137</v>
      </c>
      <c r="B40" s="48">
        <v>1150</v>
      </c>
      <c r="C40" s="49">
        <v>310491685791</v>
      </c>
      <c r="D40" s="50">
        <v>38440</v>
      </c>
      <c r="E40" s="49">
        <f t="shared" si="0"/>
        <v>11900.928792569659</v>
      </c>
      <c r="G40" s="72"/>
    </row>
    <row r="41" spans="1:7" s="54" customFormat="1" ht="15" customHeight="1">
      <c r="A41" s="52" t="s">
        <v>138</v>
      </c>
      <c r="B41" s="48">
        <v>1151</v>
      </c>
      <c r="C41" s="49">
        <v>125598432426</v>
      </c>
      <c r="D41" s="50">
        <v>15550</v>
      </c>
      <c r="E41" s="49">
        <f t="shared" si="0"/>
        <v>4814.241486068111</v>
      </c>
      <c r="G41" s="72"/>
    </row>
    <row r="42" spans="1:7" s="54" customFormat="1" ht="15" customHeight="1">
      <c r="A42" s="52" t="s">
        <v>188</v>
      </c>
      <c r="B42" s="48">
        <v>1152</v>
      </c>
      <c r="C42" s="49">
        <v>80516694157</v>
      </c>
      <c r="D42" s="50">
        <v>9968</v>
      </c>
      <c r="E42" s="49">
        <f t="shared" si="0"/>
        <v>3086.0681114551085</v>
      </c>
      <c r="G42" s="72"/>
    </row>
    <row r="43" spans="1:7" s="54" customFormat="1" ht="15" customHeight="1">
      <c r="A43" s="52" t="s">
        <v>140</v>
      </c>
      <c r="B43" s="48">
        <v>1153</v>
      </c>
      <c r="C43" s="49">
        <v>43407135334</v>
      </c>
      <c r="D43" s="50">
        <v>5374</v>
      </c>
      <c r="E43" s="49">
        <f t="shared" si="0"/>
        <v>1663.7770897832818</v>
      </c>
      <c r="G43" s="72"/>
    </row>
    <row r="44" spans="1:7" s="54" customFormat="1" ht="15" customHeight="1">
      <c r="A44" s="52" t="s">
        <v>141</v>
      </c>
      <c r="B44" s="48">
        <v>1154</v>
      </c>
      <c r="C44" s="49">
        <v>60969423874</v>
      </c>
      <c r="D44" s="50">
        <v>7548</v>
      </c>
      <c r="E44" s="49">
        <f t="shared" si="0"/>
        <v>2336.8421052631579</v>
      </c>
      <c r="G44" s="72"/>
    </row>
    <row r="45" spans="1:7" s="54" customFormat="1" ht="15" customHeight="1">
      <c r="A45" s="47" t="s">
        <v>189</v>
      </c>
      <c r="B45" s="48">
        <v>1180</v>
      </c>
      <c r="C45" s="49">
        <v>278000444989</v>
      </c>
      <c r="D45" s="50">
        <v>34417</v>
      </c>
      <c r="E45" s="49">
        <f t="shared" si="0"/>
        <v>10655.417956656347</v>
      </c>
      <c r="G45" s="72"/>
    </row>
    <row r="46" spans="1:7" s="54" customFormat="1" ht="15" customHeight="1">
      <c r="A46" s="47" t="s">
        <v>143</v>
      </c>
      <c r="B46" s="48">
        <v>1200</v>
      </c>
      <c r="C46" s="49">
        <v>621957867823</v>
      </c>
      <c r="D46" s="50">
        <v>77000</v>
      </c>
      <c r="E46" s="49">
        <f t="shared" si="0"/>
        <v>23839.009287925695</v>
      </c>
      <c r="F46" s="51"/>
      <c r="G46" s="72"/>
    </row>
    <row r="47" spans="1:7" s="51" customFormat="1" ht="15" customHeight="1">
      <c r="A47" s="47" t="s">
        <v>144</v>
      </c>
      <c r="B47" s="48">
        <v>1220</v>
      </c>
      <c r="C47" s="49">
        <v>317842447298</v>
      </c>
      <c r="D47" s="50">
        <v>39350</v>
      </c>
      <c r="E47" s="49">
        <f t="shared" si="0"/>
        <v>12182.662538699691</v>
      </c>
      <c r="F47" s="54"/>
      <c r="G47" s="72"/>
    </row>
    <row r="48" spans="1:7" s="54" customFormat="1" ht="15" customHeight="1">
      <c r="A48" s="71" t="s">
        <v>89</v>
      </c>
      <c r="B48" s="48">
        <v>1000</v>
      </c>
      <c r="C48" s="49">
        <v>5877808060045</v>
      </c>
      <c r="D48" s="50">
        <v>727693</v>
      </c>
      <c r="E48" s="49">
        <f t="shared" si="0"/>
        <v>225291.95046439627</v>
      </c>
    </row>
    <row r="49" spans="1:6" s="54" customFormat="1" ht="15" customHeight="1">
      <c r="A49" s="52"/>
      <c r="B49" s="48"/>
      <c r="C49" s="55"/>
      <c r="D49" s="50"/>
      <c r="E49" s="66"/>
    </row>
    <row r="50" spans="1:6" s="54" customFormat="1" ht="15" customHeight="1">
      <c r="A50" s="57" t="s">
        <v>34</v>
      </c>
      <c r="B50" s="56"/>
      <c r="C50" s="58">
        <v>15858</v>
      </c>
      <c r="D50" s="67">
        <f>$C$50</f>
        <v>15858</v>
      </c>
      <c r="E50" s="67">
        <f>$C$50</f>
        <v>15858</v>
      </c>
    </row>
    <row r="51" spans="1:6" s="54" customFormat="1" ht="15" customHeight="1">
      <c r="A51" s="57" t="s">
        <v>35</v>
      </c>
      <c r="B51" s="56"/>
      <c r="C51" s="58">
        <v>8077323</v>
      </c>
      <c r="D51" s="67">
        <f>$C$51</f>
        <v>8077323</v>
      </c>
      <c r="E51" s="67">
        <f>$C$51</f>
        <v>8077323</v>
      </c>
    </row>
    <row r="52" spans="1:6" s="54" customFormat="1" ht="15" customHeight="1" thickBot="1">
      <c r="A52" s="59" t="s">
        <v>36</v>
      </c>
      <c r="B52" s="60"/>
      <c r="C52" s="61">
        <v>3.23</v>
      </c>
      <c r="D52" s="62">
        <f>$C$52</f>
        <v>3.23</v>
      </c>
      <c r="E52" s="62">
        <f>$C$52</f>
        <v>3.23</v>
      </c>
      <c r="F52" s="64"/>
    </row>
    <row r="56" spans="1:6">
      <c r="A56" s="65"/>
    </row>
  </sheetData>
  <mergeCells count="2">
    <mergeCell ref="A1:E1"/>
    <mergeCell ref="A2:D2"/>
  </mergeCells>
  <phoneticPr fontId="10" type="noConversion"/>
  <printOptions gridLinesSet="0"/>
  <pageMargins left="0.19685039370078741" right="0.19685039370078741" top="0.19685039370078741" bottom="0.39370078740157483" header="0.19685039370078741" footer="0.11811023622047245"/>
  <pageSetup paperSize="9" scale="90" orientation="portrait" horizontalDpi="1200" verticalDpi="1200" r:id="rId1"/>
  <headerFooter alignWithMargins="0">
    <oddFooter>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G56"/>
  <sheetViews>
    <sheetView showGridLines="0" topLeftCell="A25" workbookViewId="0">
      <selection activeCell="A28" sqref="A28"/>
    </sheetView>
  </sheetViews>
  <sheetFormatPr defaultRowHeight="14.25"/>
  <cols>
    <col min="1" max="1" width="53.625" style="63" customWidth="1"/>
    <col min="2" max="2" width="17" style="76" customWidth="1"/>
    <col min="3" max="3" width="13.5" style="40" bestFit="1" customWidth="1"/>
    <col min="4" max="5" width="10.25" style="40" bestFit="1" customWidth="1"/>
    <col min="6" max="16384" width="9" style="64"/>
  </cols>
  <sheetData>
    <row r="1" spans="1:7" s="42" customFormat="1" ht="26.25" customHeight="1">
      <c r="A1" s="186" t="s">
        <v>93</v>
      </c>
      <c r="B1" s="186"/>
      <c r="C1" s="186"/>
      <c r="D1" s="186"/>
      <c r="E1" s="186"/>
    </row>
    <row r="2" spans="1:7" s="42" customFormat="1" ht="20.25" thickBot="1">
      <c r="A2" s="187" t="s">
        <v>195</v>
      </c>
      <c r="B2" s="187"/>
      <c r="C2" s="187"/>
      <c r="D2" s="187"/>
      <c r="E2" s="70" t="s">
        <v>94</v>
      </c>
    </row>
    <row r="3" spans="1:7" s="46" customFormat="1" ht="20.25" customHeight="1">
      <c r="A3" s="43" t="s">
        <v>3</v>
      </c>
      <c r="B3" s="44" t="s">
        <v>4</v>
      </c>
      <c r="C3" s="68" t="s">
        <v>90</v>
      </c>
      <c r="D3" s="69" t="s">
        <v>91</v>
      </c>
      <c r="E3" s="45" t="s">
        <v>92</v>
      </c>
    </row>
    <row r="4" spans="1:7" s="51" customFormat="1" ht="15" customHeight="1">
      <c r="A4" s="47" t="s">
        <v>68</v>
      </c>
      <c r="B4" s="73">
        <v>190</v>
      </c>
      <c r="C4" s="49">
        <v>5371312592422</v>
      </c>
      <c r="D4" s="50">
        <v>655707</v>
      </c>
      <c r="E4" s="49">
        <f t="shared" ref="E4:E48" si="0">+D4/$C$52</f>
        <v>204270.09345794393</v>
      </c>
    </row>
    <row r="5" spans="1:7" s="54" customFormat="1" ht="15" customHeight="1">
      <c r="A5" s="52" t="s">
        <v>69</v>
      </c>
      <c r="B5" s="73">
        <v>210</v>
      </c>
      <c r="C5" s="49">
        <v>3996169816820</v>
      </c>
      <c r="D5" s="50">
        <v>487835</v>
      </c>
      <c r="E5" s="49">
        <f t="shared" si="0"/>
        <v>151973.52024922118</v>
      </c>
      <c r="G5" s="51"/>
    </row>
    <row r="6" spans="1:7" s="54" customFormat="1" ht="15" customHeight="1">
      <c r="A6" s="52" t="s">
        <v>70</v>
      </c>
      <c r="B6" s="73">
        <v>220</v>
      </c>
      <c r="C6" s="49">
        <v>367573998883</v>
      </c>
      <c r="D6" s="50">
        <v>44872</v>
      </c>
      <c r="E6" s="49">
        <f t="shared" si="0"/>
        <v>13978.816199376946</v>
      </c>
      <c r="G6" s="51"/>
    </row>
    <row r="7" spans="1:7" s="54" customFormat="1" ht="15" customHeight="1">
      <c r="A7" s="52" t="s">
        <v>71</v>
      </c>
      <c r="B7" s="73">
        <v>230</v>
      </c>
      <c r="C7" s="49">
        <v>1007568776719</v>
      </c>
      <c r="D7" s="50">
        <v>123000</v>
      </c>
      <c r="E7" s="49">
        <f t="shared" si="0"/>
        <v>38317.757009345798</v>
      </c>
      <c r="G7" s="51"/>
    </row>
    <row r="8" spans="1:7" s="51" customFormat="1" ht="15" customHeight="1">
      <c r="A8" s="47" t="s">
        <v>72</v>
      </c>
      <c r="B8" s="73">
        <v>240</v>
      </c>
      <c r="C8" s="49">
        <v>1228497374988</v>
      </c>
      <c r="D8" s="50">
        <v>149970</v>
      </c>
      <c r="E8" s="49">
        <f t="shared" si="0"/>
        <v>46719.626168224298</v>
      </c>
    </row>
    <row r="9" spans="1:7" s="54" customFormat="1" ht="15" customHeight="1">
      <c r="A9" s="47" t="s">
        <v>73</v>
      </c>
      <c r="B9" s="73">
        <v>330</v>
      </c>
      <c r="C9" s="49">
        <v>378130400748</v>
      </c>
      <c r="D9" s="50">
        <v>46161</v>
      </c>
      <c r="E9" s="49">
        <f t="shared" si="0"/>
        <v>14380.373831775702</v>
      </c>
      <c r="G9" s="51"/>
    </row>
    <row r="10" spans="1:7" s="54" customFormat="1" ht="15" customHeight="1">
      <c r="A10" s="47" t="s">
        <v>74</v>
      </c>
      <c r="B10" s="73">
        <v>390</v>
      </c>
      <c r="C10" s="49">
        <v>563953359452</v>
      </c>
      <c r="D10" s="50">
        <v>68845</v>
      </c>
      <c r="E10" s="49">
        <f t="shared" si="0"/>
        <v>21447.040498442369</v>
      </c>
      <c r="G10" s="51"/>
    </row>
    <row r="11" spans="1:7" s="51" customFormat="1" ht="15" customHeight="1">
      <c r="A11" s="47" t="s">
        <v>75</v>
      </c>
      <c r="B11" s="73">
        <v>410</v>
      </c>
      <c r="C11" s="49">
        <v>1797606427638</v>
      </c>
      <c r="D11" s="50">
        <v>219444</v>
      </c>
      <c r="E11" s="49">
        <f t="shared" si="0"/>
        <v>68362.616822429904</v>
      </c>
    </row>
    <row r="12" spans="1:7" s="51" customFormat="1" ht="15" customHeight="1">
      <c r="A12" s="52" t="s">
        <v>76</v>
      </c>
      <c r="B12" s="73">
        <v>420</v>
      </c>
      <c r="C12" s="49">
        <v>512138930005</v>
      </c>
      <c r="D12" s="50">
        <v>62520</v>
      </c>
      <c r="E12" s="49">
        <f t="shared" si="0"/>
        <v>19476.635514018693</v>
      </c>
    </row>
    <row r="13" spans="1:7" s="54" customFormat="1" ht="15" customHeight="1">
      <c r="A13" s="52" t="s">
        <v>77</v>
      </c>
      <c r="B13" s="73">
        <v>430</v>
      </c>
      <c r="C13" s="49">
        <v>398169130734</v>
      </c>
      <c r="D13" s="50">
        <v>48607</v>
      </c>
      <c r="E13" s="49">
        <f t="shared" si="0"/>
        <v>15142.367601246106</v>
      </c>
      <c r="G13" s="51"/>
    </row>
    <row r="14" spans="1:7" s="54" customFormat="1" ht="15" customHeight="1">
      <c r="A14" s="52" t="s">
        <v>78</v>
      </c>
      <c r="B14" s="73">
        <v>450</v>
      </c>
      <c r="C14" s="49">
        <v>863842384131</v>
      </c>
      <c r="D14" s="50">
        <v>105454</v>
      </c>
      <c r="E14" s="49">
        <f t="shared" si="0"/>
        <v>32851.713395638631</v>
      </c>
      <c r="G14" s="51"/>
    </row>
    <row r="15" spans="1:7" s="54" customFormat="1" ht="15" customHeight="1">
      <c r="A15" s="52" t="s">
        <v>79</v>
      </c>
      <c r="B15" s="73">
        <v>440</v>
      </c>
      <c r="C15" s="49">
        <v>16194664713</v>
      </c>
      <c r="D15" s="50">
        <v>1977</v>
      </c>
      <c r="E15" s="49">
        <f t="shared" si="0"/>
        <v>615.8878504672897</v>
      </c>
      <c r="G15" s="51"/>
    </row>
    <row r="16" spans="1:7" s="54" customFormat="1" ht="15" customHeight="1">
      <c r="A16" s="52" t="s">
        <v>80</v>
      </c>
      <c r="B16" s="73">
        <v>480</v>
      </c>
      <c r="C16" s="49">
        <v>7261318055</v>
      </c>
      <c r="D16" s="50">
        <v>886</v>
      </c>
      <c r="E16" s="49">
        <f t="shared" si="0"/>
        <v>276.01246105919006</v>
      </c>
      <c r="G16" s="51"/>
    </row>
    <row r="17" spans="1:7" s="54" customFormat="1" ht="15" customHeight="1">
      <c r="A17" s="47" t="s">
        <v>81</v>
      </c>
      <c r="B17" s="73">
        <v>490</v>
      </c>
      <c r="C17" s="49">
        <v>1187883126</v>
      </c>
      <c r="D17" s="50">
        <v>145</v>
      </c>
      <c r="E17" s="49">
        <f t="shared" si="0"/>
        <v>45.171339563862929</v>
      </c>
      <c r="G17" s="51"/>
    </row>
    <row r="18" spans="1:7" s="51" customFormat="1" ht="15" customHeight="1">
      <c r="A18" s="47" t="s">
        <v>7</v>
      </c>
      <c r="B18" s="73">
        <v>400</v>
      </c>
      <c r="C18" s="49">
        <v>9340688038375</v>
      </c>
      <c r="D18" s="50">
        <v>1140271</v>
      </c>
      <c r="E18" s="49">
        <f t="shared" si="0"/>
        <v>355224.6105919003</v>
      </c>
    </row>
    <row r="19" spans="1:7" s="54" customFormat="1" ht="15" customHeight="1">
      <c r="A19" s="52" t="s">
        <v>82</v>
      </c>
      <c r="B19" s="73">
        <v>540</v>
      </c>
      <c r="C19" s="49">
        <v>101238780267</v>
      </c>
      <c r="D19" s="50">
        <v>12359</v>
      </c>
      <c r="E19" s="49">
        <f t="shared" si="0"/>
        <v>3850.1557632398753</v>
      </c>
      <c r="G19" s="51"/>
    </row>
    <row r="20" spans="1:7" s="54" customFormat="1" ht="15" customHeight="1">
      <c r="A20" s="52" t="s">
        <v>83</v>
      </c>
      <c r="B20" s="73">
        <v>560</v>
      </c>
      <c r="C20" s="49">
        <v>1521222936907</v>
      </c>
      <c r="D20" s="50">
        <v>185704</v>
      </c>
      <c r="E20" s="49">
        <f t="shared" si="0"/>
        <v>57851.713395638631</v>
      </c>
      <c r="G20" s="51"/>
    </row>
    <row r="21" spans="1:7" s="54" customFormat="1" ht="15" customHeight="1">
      <c r="A21" s="52" t="s">
        <v>84</v>
      </c>
      <c r="B21" s="73">
        <v>570</v>
      </c>
      <c r="C21" s="49">
        <v>374026257942</v>
      </c>
      <c r="D21" s="50">
        <v>45660</v>
      </c>
      <c r="E21" s="49">
        <f t="shared" si="0"/>
        <v>14224.299065420561</v>
      </c>
      <c r="G21" s="51"/>
    </row>
    <row r="22" spans="1:7" s="54" customFormat="1" ht="15" customHeight="1">
      <c r="A22" s="52" t="s">
        <v>85</v>
      </c>
      <c r="B22" s="73">
        <v>580</v>
      </c>
      <c r="C22" s="49">
        <v>258280537416</v>
      </c>
      <c r="D22" s="50">
        <v>31530</v>
      </c>
      <c r="E22" s="49">
        <f t="shared" si="0"/>
        <v>9822.4299065420564</v>
      </c>
      <c r="G22" s="51"/>
    </row>
    <row r="23" spans="1:7" s="54" customFormat="1" ht="15" customHeight="1">
      <c r="A23" s="52" t="s">
        <v>86</v>
      </c>
      <c r="B23" s="73">
        <v>640</v>
      </c>
      <c r="C23" s="49">
        <v>870929222901</v>
      </c>
      <c r="D23" s="50">
        <v>106319</v>
      </c>
      <c r="E23" s="49">
        <f t="shared" si="0"/>
        <v>33121.183800623054</v>
      </c>
      <c r="G23" s="51"/>
    </row>
    <row r="24" spans="1:7" s="54" customFormat="1" ht="15" customHeight="1">
      <c r="A24" s="52" t="s">
        <v>87</v>
      </c>
      <c r="B24" s="73">
        <v>690</v>
      </c>
      <c r="C24" s="49">
        <v>17986918648</v>
      </c>
      <c r="D24" s="50">
        <v>2196</v>
      </c>
      <c r="E24" s="49">
        <f t="shared" si="0"/>
        <v>684.1121495327103</v>
      </c>
      <c r="G24" s="51"/>
    </row>
    <row r="25" spans="1:7" s="54" customFormat="1" ht="15" customHeight="1">
      <c r="A25" s="47" t="s">
        <v>88</v>
      </c>
      <c r="B25" s="73">
        <v>600</v>
      </c>
      <c r="C25" s="49">
        <v>1622461717175</v>
      </c>
      <c r="D25" s="50">
        <v>198063</v>
      </c>
      <c r="E25" s="49">
        <f t="shared" si="0"/>
        <v>61701.869158878508</v>
      </c>
      <c r="G25" s="51"/>
    </row>
    <row r="26" spans="1:7" s="51" customFormat="1" ht="15" customHeight="1">
      <c r="A26" s="47" t="s">
        <v>122</v>
      </c>
      <c r="B26" s="73">
        <v>1010</v>
      </c>
      <c r="C26" s="49">
        <v>923903290041</v>
      </c>
      <c r="D26" s="50">
        <v>112786</v>
      </c>
      <c r="E26" s="49">
        <f t="shared" si="0"/>
        <v>35135.825545171341</v>
      </c>
      <c r="F26" s="54"/>
    </row>
    <row r="27" spans="1:7" s="54" customFormat="1" ht="15" customHeight="1">
      <c r="A27" s="47" t="s">
        <v>123</v>
      </c>
      <c r="B27" s="73">
        <v>1020</v>
      </c>
      <c r="C27" s="49">
        <v>74683916568</v>
      </c>
      <c r="D27" s="50">
        <v>9117</v>
      </c>
      <c r="E27" s="49">
        <f t="shared" si="0"/>
        <v>2840.1869158878503</v>
      </c>
      <c r="G27" s="51"/>
    </row>
    <row r="28" spans="1:7" s="54" customFormat="1" ht="15" customHeight="1">
      <c r="A28" s="47" t="s">
        <v>124</v>
      </c>
      <c r="B28" s="73">
        <v>1030</v>
      </c>
      <c r="C28" s="49">
        <v>182634828450</v>
      </c>
      <c r="D28" s="50">
        <v>22295</v>
      </c>
      <c r="E28" s="49">
        <f t="shared" si="0"/>
        <v>6945.4828660436142</v>
      </c>
      <c r="G28" s="51"/>
    </row>
    <row r="29" spans="1:7" s="54" customFormat="1" ht="15" customHeight="1">
      <c r="A29" s="47" t="s">
        <v>125</v>
      </c>
      <c r="B29" s="73">
        <v>1040</v>
      </c>
      <c r="C29" s="49">
        <v>1487000130304</v>
      </c>
      <c r="D29" s="50">
        <v>181527</v>
      </c>
      <c r="E29" s="49">
        <f t="shared" si="0"/>
        <v>56550.467289719629</v>
      </c>
      <c r="G29" s="51"/>
    </row>
    <row r="30" spans="1:7" s="54" customFormat="1" ht="15" customHeight="1">
      <c r="A30" s="52" t="s">
        <v>191</v>
      </c>
      <c r="B30" s="77" t="s">
        <v>194</v>
      </c>
      <c r="C30" s="49">
        <v>1310523983183</v>
      </c>
      <c r="D30" s="50">
        <v>159983</v>
      </c>
      <c r="E30" s="49">
        <f t="shared" si="0"/>
        <v>49838.940809968844</v>
      </c>
      <c r="G30" s="51"/>
    </row>
    <row r="31" spans="1:7" s="54" customFormat="1" ht="15" customHeight="1">
      <c r="A31" s="52" t="s">
        <v>192</v>
      </c>
      <c r="B31" s="73" t="s">
        <v>193</v>
      </c>
      <c r="C31" s="49">
        <v>176476147121</v>
      </c>
      <c r="D31" s="50">
        <v>21543</v>
      </c>
      <c r="E31" s="49">
        <f t="shared" si="0"/>
        <v>6711.2149532710282</v>
      </c>
      <c r="F31" s="51"/>
      <c r="G31" s="51"/>
    </row>
    <row r="32" spans="1:7" s="51" customFormat="1" ht="15" customHeight="1">
      <c r="A32" s="47" t="s">
        <v>126</v>
      </c>
      <c r="B32" s="73">
        <v>1060</v>
      </c>
      <c r="C32" s="49">
        <v>150658554324</v>
      </c>
      <c r="D32" s="50">
        <v>18392</v>
      </c>
      <c r="E32" s="49">
        <f t="shared" si="0"/>
        <v>5729.5950155763239</v>
      </c>
      <c r="F32" s="54"/>
    </row>
    <row r="33" spans="1:7" s="54" customFormat="1" ht="15" customHeight="1">
      <c r="A33" s="47" t="s">
        <v>127</v>
      </c>
      <c r="B33" s="73">
        <v>1080</v>
      </c>
      <c r="C33" s="49">
        <v>898710244414</v>
      </c>
      <c r="D33" s="50">
        <v>109711</v>
      </c>
      <c r="E33" s="49">
        <f t="shared" si="0"/>
        <v>34177.881619937696</v>
      </c>
      <c r="G33" s="51"/>
    </row>
    <row r="34" spans="1:7" s="54" customFormat="1" ht="15" customHeight="1">
      <c r="A34" s="47" t="s">
        <v>128</v>
      </c>
      <c r="B34" s="73">
        <v>1110</v>
      </c>
      <c r="C34" s="49">
        <v>602097897583</v>
      </c>
      <c r="D34" s="50">
        <v>73502</v>
      </c>
      <c r="E34" s="49">
        <f t="shared" si="0"/>
        <v>22897.819314641743</v>
      </c>
      <c r="G34" s="51"/>
    </row>
    <row r="35" spans="1:7" s="54" customFormat="1" ht="15" customHeight="1">
      <c r="A35" s="52" t="s">
        <v>129</v>
      </c>
      <c r="B35" s="73">
        <v>1111</v>
      </c>
      <c r="C35" s="49">
        <v>93234154117</v>
      </c>
      <c r="D35" s="50">
        <v>11382</v>
      </c>
      <c r="E35" s="49">
        <f t="shared" si="0"/>
        <v>3545.7943925233644</v>
      </c>
      <c r="G35" s="51"/>
    </row>
    <row r="36" spans="1:7" s="54" customFormat="1" ht="15" customHeight="1">
      <c r="A36" s="52" t="s">
        <v>130</v>
      </c>
      <c r="B36" s="73">
        <v>1112</v>
      </c>
      <c r="C36" s="49">
        <v>391155316324</v>
      </c>
      <c r="D36" s="50">
        <v>47751</v>
      </c>
      <c r="E36" s="49">
        <f t="shared" si="0"/>
        <v>14875.700934579439</v>
      </c>
      <c r="G36" s="51"/>
    </row>
    <row r="37" spans="1:7" s="54" customFormat="1" ht="15" customHeight="1">
      <c r="A37" s="52" t="s">
        <v>131</v>
      </c>
      <c r="B37" s="73">
        <v>1113</v>
      </c>
      <c r="C37" s="49">
        <v>81690857588</v>
      </c>
      <c r="D37" s="50">
        <v>9972</v>
      </c>
      <c r="E37" s="49">
        <f t="shared" si="0"/>
        <v>3106.5420560747666</v>
      </c>
      <c r="F37" s="51"/>
      <c r="G37" s="51"/>
    </row>
    <row r="38" spans="1:7" s="51" customFormat="1" ht="15" customHeight="1">
      <c r="A38" s="52" t="s">
        <v>132</v>
      </c>
      <c r="B38" s="73">
        <v>1114</v>
      </c>
      <c r="C38" s="49">
        <v>36017569554</v>
      </c>
      <c r="D38" s="50">
        <v>4397</v>
      </c>
      <c r="E38" s="49">
        <f t="shared" si="0"/>
        <v>1369.7819314641745</v>
      </c>
      <c r="F38" s="54"/>
    </row>
    <row r="39" spans="1:7" s="54" customFormat="1" ht="14.25" customHeight="1">
      <c r="A39" s="47" t="s">
        <v>133</v>
      </c>
      <c r="B39" s="73">
        <v>1130</v>
      </c>
      <c r="C39" s="49">
        <v>217145854999</v>
      </c>
      <c r="D39" s="50">
        <v>26508</v>
      </c>
      <c r="E39" s="49">
        <f t="shared" si="0"/>
        <v>8257.9439252336451</v>
      </c>
      <c r="G39" s="51"/>
    </row>
    <row r="40" spans="1:7" s="54" customFormat="1" ht="15" customHeight="1">
      <c r="A40" s="47" t="s">
        <v>137</v>
      </c>
      <c r="B40" s="73">
        <v>1150</v>
      </c>
      <c r="C40" s="49">
        <v>323903017675</v>
      </c>
      <c r="D40" s="50">
        <v>39541</v>
      </c>
      <c r="E40" s="49">
        <f t="shared" si="0"/>
        <v>12318.068535825545</v>
      </c>
      <c r="G40" s="51"/>
    </row>
    <row r="41" spans="1:7" s="54" customFormat="1" ht="15" customHeight="1">
      <c r="A41" s="52" t="s">
        <v>138</v>
      </c>
      <c r="B41" s="73">
        <v>1151</v>
      </c>
      <c r="C41" s="49">
        <v>139343929152</v>
      </c>
      <c r="D41" s="50">
        <v>17011</v>
      </c>
      <c r="E41" s="49">
        <f t="shared" si="0"/>
        <v>5299.3769470404986</v>
      </c>
      <c r="G41" s="51"/>
    </row>
    <row r="42" spans="1:7" s="54" customFormat="1" ht="15" customHeight="1">
      <c r="A42" s="52" t="s">
        <v>139</v>
      </c>
      <c r="B42" s="73">
        <v>1152</v>
      </c>
      <c r="C42" s="49">
        <v>85315590942</v>
      </c>
      <c r="D42" s="50">
        <v>10415</v>
      </c>
      <c r="E42" s="49">
        <f t="shared" si="0"/>
        <v>3244.5482866043612</v>
      </c>
      <c r="G42" s="51"/>
    </row>
    <row r="43" spans="1:7" s="54" customFormat="1" ht="15" customHeight="1">
      <c r="A43" s="52" t="s">
        <v>140</v>
      </c>
      <c r="B43" s="73">
        <v>1153</v>
      </c>
      <c r="C43" s="49">
        <v>42788735294</v>
      </c>
      <c r="D43" s="50">
        <v>5223</v>
      </c>
      <c r="E43" s="49">
        <f t="shared" si="0"/>
        <v>1627.1028037383178</v>
      </c>
      <c r="G43" s="51"/>
    </row>
    <row r="44" spans="1:7" s="54" customFormat="1" ht="15" customHeight="1">
      <c r="A44" s="52" t="s">
        <v>141</v>
      </c>
      <c r="B44" s="73">
        <v>1154</v>
      </c>
      <c r="C44" s="49">
        <v>56454762286</v>
      </c>
      <c r="D44" s="50">
        <v>6892</v>
      </c>
      <c r="E44" s="49">
        <f t="shared" si="0"/>
        <v>2147.0404984423676</v>
      </c>
      <c r="G44" s="51"/>
    </row>
    <row r="45" spans="1:7" s="54" customFormat="1" ht="15" customHeight="1">
      <c r="A45" s="47" t="s">
        <v>142</v>
      </c>
      <c r="B45" s="73">
        <v>1180</v>
      </c>
      <c r="C45" s="49">
        <v>272092945252</v>
      </c>
      <c r="D45" s="50">
        <v>33216</v>
      </c>
      <c r="E45" s="49">
        <f t="shared" si="0"/>
        <v>10347.663551401869</v>
      </c>
      <c r="G45" s="51"/>
    </row>
    <row r="46" spans="1:7" s="54" customFormat="1" ht="15" customHeight="1">
      <c r="A46" s="47" t="s">
        <v>143</v>
      </c>
      <c r="B46" s="73">
        <v>1200</v>
      </c>
      <c r="C46" s="49">
        <v>647419702498</v>
      </c>
      <c r="D46" s="50">
        <v>79034</v>
      </c>
      <c r="E46" s="49">
        <f t="shared" si="0"/>
        <v>24621.183800623054</v>
      </c>
      <c r="F46" s="51"/>
      <c r="G46" s="51"/>
    </row>
    <row r="47" spans="1:7" s="51" customFormat="1" ht="15" customHeight="1">
      <c r="A47" s="47" t="s">
        <v>144</v>
      </c>
      <c r="B47" s="73">
        <v>1220</v>
      </c>
      <c r="C47" s="49">
        <v>346457813788</v>
      </c>
      <c r="D47" s="50">
        <v>42294</v>
      </c>
      <c r="E47" s="49">
        <f t="shared" si="0"/>
        <v>13175.700934579439</v>
      </c>
      <c r="F47" s="54"/>
    </row>
    <row r="48" spans="1:7" s="54" customFormat="1" ht="15" customHeight="1">
      <c r="A48" s="71" t="s">
        <v>89</v>
      </c>
      <c r="B48" s="73">
        <v>1000</v>
      </c>
      <c r="C48" s="49">
        <v>6126708195895</v>
      </c>
      <c r="D48" s="50">
        <v>747922</v>
      </c>
      <c r="E48" s="49">
        <f t="shared" si="0"/>
        <v>232997.50778816201</v>
      </c>
      <c r="G48" s="51"/>
    </row>
    <row r="49" spans="1:7" s="54" customFormat="1" ht="15" customHeight="1">
      <c r="A49" s="52"/>
      <c r="B49" s="73"/>
      <c r="C49" s="55"/>
      <c r="D49" s="50"/>
      <c r="E49" s="66"/>
      <c r="G49" s="51"/>
    </row>
    <row r="50" spans="1:7" s="54" customFormat="1" ht="15" customHeight="1">
      <c r="A50" s="57" t="s">
        <v>34</v>
      </c>
      <c r="B50" s="74"/>
      <c r="C50" s="58">
        <v>15858</v>
      </c>
      <c r="D50" s="67">
        <f>$C$50</f>
        <v>15858</v>
      </c>
      <c r="E50" s="67">
        <f>$C$50</f>
        <v>15858</v>
      </c>
    </row>
    <row r="51" spans="1:7" s="54" customFormat="1" ht="15" customHeight="1">
      <c r="A51" s="57" t="s">
        <v>35</v>
      </c>
      <c r="B51" s="74"/>
      <c r="C51" s="58">
        <v>8191640</v>
      </c>
      <c r="D51" s="67">
        <f>$C$51</f>
        <v>8191640</v>
      </c>
      <c r="E51" s="67">
        <f>$C$51</f>
        <v>8191640</v>
      </c>
    </row>
    <row r="52" spans="1:7" s="54" customFormat="1" ht="15" customHeight="1" thickBot="1">
      <c r="A52" s="59" t="s">
        <v>36</v>
      </c>
      <c r="B52" s="75"/>
      <c r="C52" s="61">
        <v>3.21</v>
      </c>
      <c r="D52" s="62">
        <f>$C$52</f>
        <v>3.21</v>
      </c>
      <c r="E52" s="62">
        <f>$C$52</f>
        <v>3.21</v>
      </c>
      <c r="F52" s="64"/>
    </row>
    <row r="56" spans="1:7">
      <c r="A56" s="65"/>
    </row>
  </sheetData>
  <mergeCells count="2">
    <mergeCell ref="A1:E1"/>
    <mergeCell ref="A2:D2"/>
  </mergeCells>
  <phoneticPr fontId="10" type="noConversion"/>
  <printOptions gridLinesSet="0"/>
  <pageMargins left="0.19685039370078741" right="0.19685039370078741" top="0.19685039370078741" bottom="0.39370078740157483" header="0.19685039370078741" footer="0.11811023622047245"/>
  <pageSetup paperSize="9" scale="90" orientation="portrait" horizontalDpi="1200" verticalDpi="1200" r:id="rId1"/>
  <headerFooter alignWithMargins="0">
    <oddFooter>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56"/>
  <sheetViews>
    <sheetView showGridLines="0" workbookViewId="0">
      <selection activeCell="A10" sqref="A10"/>
    </sheetView>
  </sheetViews>
  <sheetFormatPr defaultRowHeight="14.25"/>
  <cols>
    <col min="1" max="1" width="51.5" style="63" bestFit="1" customWidth="1"/>
    <col min="2" max="2" width="26.75" style="76" customWidth="1"/>
    <col min="3" max="3" width="13.5" style="40" bestFit="1" customWidth="1"/>
    <col min="4" max="5" width="10.25" style="40" bestFit="1" customWidth="1"/>
    <col min="6" max="16384" width="9" style="64"/>
  </cols>
  <sheetData>
    <row r="1" spans="1:5" s="42" customFormat="1" ht="26.25" customHeight="1">
      <c r="A1" s="186" t="s">
        <v>93</v>
      </c>
      <c r="B1" s="186"/>
      <c r="C1" s="186"/>
      <c r="D1" s="186"/>
      <c r="E1" s="186"/>
    </row>
    <row r="2" spans="1:5" s="42" customFormat="1" ht="20.25" thickBot="1">
      <c r="A2" s="187" t="s">
        <v>196</v>
      </c>
      <c r="B2" s="187"/>
      <c r="C2" s="187"/>
      <c r="D2" s="187"/>
      <c r="E2" s="70" t="s">
        <v>94</v>
      </c>
    </row>
    <row r="3" spans="1:5" s="46" customFormat="1" ht="20.25" customHeight="1">
      <c r="A3" s="43" t="s">
        <v>3</v>
      </c>
      <c r="B3" s="44" t="s">
        <v>4</v>
      </c>
      <c r="C3" s="68" t="s">
        <v>90</v>
      </c>
      <c r="D3" s="69" t="s">
        <v>91</v>
      </c>
      <c r="E3" s="45" t="s">
        <v>92</v>
      </c>
    </row>
    <row r="4" spans="1:5" s="51" customFormat="1" ht="15" customHeight="1">
      <c r="A4" s="47" t="s">
        <v>68</v>
      </c>
      <c r="B4" s="73">
        <v>190</v>
      </c>
      <c r="C4" s="49">
        <v>5533738249838</v>
      </c>
      <c r="D4" s="50">
        <f>ROUND(C4/$C$51,0)</f>
        <v>667520</v>
      </c>
      <c r="E4" s="49">
        <f t="shared" ref="E4:E48" si="0">+D4/$C$52</f>
        <v>211911.11111111112</v>
      </c>
    </row>
    <row r="5" spans="1:5" s="54" customFormat="1" ht="15" customHeight="1">
      <c r="A5" s="52" t="s">
        <v>69</v>
      </c>
      <c r="B5" s="73">
        <v>210</v>
      </c>
      <c r="C5" s="49">
        <v>4095094476837</v>
      </c>
      <c r="D5" s="50">
        <f t="shared" ref="D5:D48" si="1">ROUND(C5/$C$51,0)</f>
        <v>493980</v>
      </c>
      <c r="E5" s="49">
        <f t="shared" si="0"/>
        <v>156819.04761904763</v>
      </c>
    </row>
    <row r="6" spans="1:5" s="54" customFormat="1" ht="15" customHeight="1">
      <c r="A6" s="52" t="s">
        <v>70</v>
      </c>
      <c r="B6" s="73">
        <v>220</v>
      </c>
      <c r="C6" s="49">
        <v>364654722626</v>
      </c>
      <c r="D6" s="50">
        <f t="shared" si="1"/>
        <v>43987</v>
      </c>
      <c r="E6" s="49">
        <f t="shared" si="0"/>
        <v>13964.126984126984</v>
      </c>
    </row>
    <row r="7" spans="1:5" s="54" customFormat="1" ht="15" customHeight="1">
      <c r="A7" s="52" t="s">
        <v>71</v>
      </c>
      <c r="B7" s="73">
        <v>230</v>
      </c>
      <c r="C7" s="49">
        <v>1073989050375</v>
      </c>
      <c r="D7" s="50">
        <f t="shared" si="1"/>
        <v>129552</v>
      </c>
      <c r="E7" s="49">
        <f t="shared" si="0"/>
        <v>41127.619047619046</v>
      </c>
    </row>
    <row r="8" spans="1:5" s="51" customFormat="1" ht="15" customHeight="1">
      <c r="A8" s="47" t="s">
        <v>72</v>
      </c>
      <c r="B8" s="73">
        <v>240</v>
      </c>
      <c r="C8" s="49">
        <v>1256770633026</v>
      </c>
      <c r="D8" s="50">
        <f t="shared" si="1"/>
        <v>151601</v>
      </c>
      <c r="E8" s="49">
        <f t="shared" si="0"/>
        <v>48127.30158730159</v>
      </c>
    </row>
    <row r="9" spans="1:5" s="54" customFormat="1" ht="15" customHeight="1">
      <c r="A9" s="47" t="s">
        <v>73</v>
      </c>
      <c r="B9" s="73">
        <v>330</v>
      </c>
      <c r="C9" s="49">
        <v>422335824343</v>
      </c>
      <c r="D9" s="50">
        <f t="shared" si="1"/>
        <v>50945</v>
      </c>
      <c r="E9" s="49">
        <f t="shared" si="0"/>
        <v>16173.015873015873</v>
      </c>
    </row>
    <row r="10" spans="1:5" s="54" customFormat="1" ht="15" customHeight="1">
      <c r="A10" s="47" t="s">
        <v>74</v>
      </c>
      <c r="B10" s="73">
        <v>390</v>
      </c>
      <c r="C10" s="49">
        <v>579477791482</v>
      </c>
      <c r="D10" s="50">
        <f t="shared" si="1"/>
        <v>69901</v>
      </c>
      <c r="E10" s="49">
        <f t="shared" si="0"/>
        <v>22190.79365079365</v>
      </c>
    </row>
    <row r="11" spans="1:5" s="51" customFormat="1" ht="15" customHeight="1">
      <c r="A11" s="47" t="s">
        <v>75</v>
      </c>
      <c r="B11" s="73">
        <v>410</v>
      </c>
      <c r="C11" s="49">
        <v>1805802043065</v>
      </c>
      <c r="D11" s="50">
        <f t="shared" si="1"/>
        <v>217829</v>
      </c>
      <c r="E11" s="49">
        <f t="shared" si="0"/>
        <v>69152.063492063491</v>
      </c>
    </row>
    <row r="12" spans="1:5" s="51" customFormat="1" ht="15" customHeight="1">
      <c r="A12" s="52" t="s">
        <v>76</v>
      </c>
      <c r="B12" s="73">
        <v>420</v>
      </c>
      <c r="C12" s="49">
        <v>524156825585</v>
      </c>
      <c r="D12" s="50">
        <f t="shared" si="1"/>
        <v>63228</v>
      </c>
      <c r="E12" s="49">
        <f t="shared" si="0"/>
        <v>20072.380952380954</v>
      </c>
    </row>
    <row r="13" spans="1:5" s="54" customFormat="1" ht="15" customHeight="1">
      <c r="A13" s="52" t="s">
        <v>77</v>
      </c>
      <c r="B13" s="73">
        <v>430</v>
      </c>
      <c r="C13" s="49">
        <v>401123775762</v>
      </c>
      <c r="D13" s="50">
        <f t="shared" si="1"/>
        <v>48386</v>
      </c>
      <c r="E13" s="49">
        <f t="shared" si="0"/>
        <v>15360.63492063492</v>
      </c>
    </row>
    <row r="14" spans="1:5" s="54" customFormat="1" ht="15" customHeight="1">
      <c r="A14" s="52" t="s">
        <v>78</v>
      </c>
      <c r="B14" s="73">
        <v>450</v>
      </c>
      <c r="C14" s="49">
        <v>848112145953</v>
      </c>
      <c r="D14" s="50">
        <f t="shared" si="1"/>
        <v>102305</v>
      </c>
      <c r="E14" s="49">
        <f t="shared" si="0"/>
        <v>32477.777777777777</v>
      </c>
    </row>
    <row r="15" spans="1:5" s="54" customFormat="1" ht="15" customHeight="1">
      <c r="A15" s="52" t="s">
        <v>79</v>
      </c>
      <c r="B15" s="73">
        <v>440</v>
      </c>
      <c r="C15" s="49">
        <v>21018035230</v>
      </c>
      <c r="D15" s="50">
        <f t="shared" si="1"/>
        <v>2535</v>
      </c>
      <c r="E15" s="49">
        <f t="shared" si="0"/>
        <v>804.76190476190482</v>
      </c>
    </row>
    <row r="16" spans="1:5" s="54" customFormat="1" ht="15" customHeight="1">
      <c r="A16" s="52" t="s">
        <v>80</v>
      </c>
      <c r="B16" s="73">
        <v>480</v>
      </c>
      <c r="C16" s="49">
        <v>11391260536</v>
      </c>
      <c r="D16" s="50">
        <f t="shared" si="1"/>
        <v>1374</v>
      </c>
      <c r="E16" s="49">
        <f t="shared" si="0"/>
        <v>436.1904761904762</v>
      </c>
    </row>
    <row r="17" spans="1:6" s="54" customFormat="1" ht="15" customHeight="1">
      <c r="A17" s="47" t="s">
        <v>81</v>
      </c>
      <c r="B17" s="73">
        <v>490</v>
      </c>
      <c r="C17" s="49">
        <v>1081039338</v>
      </c>
      <c r="D17" s="50">
        <f t="shared" si="1"/>
        <v>130</v>
      </c>
      <c r="E17" s="49">
        <f t="shared" si="0"/>
        <v>41.269841269841272</v>
      </c>
    </row>
    <row r="18" spans="1:6" s="51" customFormat="1" ht="15" customHeight="1">
      <c r="A18" s="47" t="s">
        <v>7</v>
      </c>
      <c r="B18" s="73">
        <v>400</v>
      </c>
      <c r="C18" s="49">
        <v>9599205581091</v>
      </c>
      <c r="D18" s="50">
        <f t="shared" si="1"/>
        <v>1157926</v>
      </c>
      <c r="E18" s="49">
        <f t="shared" si="0"/>
        <v>367595.55555555556</v>
      </c>
    </row>
    <row r="19" spans="1:6" s="54" customFormat="1" ht="15" customHeight="1">
      <c r="A19" s="52" t="s">
        <v>82</v>
      </c>
      <c r="B19" s="73">
        <v>540</v>
      </c>
      <c r="C19" s="49">
        <v>98143034489</v>
      </c>
      <c r="D19" s="50">
        <f t="shared" si="1"/>
        <v>11839</v>
      </c>
      <c r="E19" s="49">
        <f t="shared" si="0"/>
        <v>3758.4126984126983</v>
      </c>
    </row>
    <row r="20" spans="1:6" s="54" customFormat="1" ht="15" customHeight="1">
      <c r="A20" s="52" t="s">
        <v>83</v>
      </c>
      <c r="B20" s="73">
        <v>560</v>
      </c>
      <c r="C20" s="49">
        <v>1568784194876</v>
      </c>
      <c r="D20" s="50">
        <f t="shared" si="1"/>
        <v>189238</v>
      </c>
      <c r="E20" s="49">
        <f t="shared" si="0"/>
        <v>60075.555555555555</v>
      </c>
    </row>
    <row r="21" spans="1:6" s="54" customFormat="1" ht="15" customHeight="1">
      <c r="A21" s="52" t="s">
        <v>84</v>
      </c>
      <c r="B21" s="73">
        <v>570</v>
      </c>
      <c r="C21" s="49">
        <v>375305599612</v>
      </c>
      <c r="D21" s="50">
        <f t="shared" si="1"/>
        <v>45272</v>
      </c>
      <c r="E21" s="49">
        <f t="shared" si="0"/>
        <v>14372.063492063493</v>
      </c>
    </row>
    <row r="22" spans="1:6" s="54" customFormat="1" ht="15" customHeight="1">
      <c r="A22" s="52" t="s">
        <v>85</v>
      </c>
      <c r="B22" s="73">
        <v>580</v>
      </c>
      <c r="C22" s="49">
        <v>266050722435</v>
      </c>
      <c r="D22" s="50">
        <f t="shared" si="1"/>
        <v>32093</v>
      </c>
      <c r="E22" s="49">
        <f t="shared" si="0"/>
        <v>10188.253968253968</v>
      </c>
    </row>
    <row r="23" spans="1:6" s="54" customFormat="1" ht="15" customHeight="1">
      <c r="A23" s="52" t="s">
        <v>86</v>
      </c>
      <c r="B23" s="73">
        <v>640</v>
      </c>
      <c r="C23" s="49">
        <v>907589275697</v>
      </c>
      <c r="D23" s="50">
        <f t="shared" si="1"/>
        <v>109480</v>
      </c>
      <c r="E23" s="49">
        <f t="shared" si="0"/>
        <v>34755.555555555555</v>
      </c>
    </row>
    <row r="24" spans="1:6" s="54" customFormat="1" ht="15" customHeight="1">
      <c r="A24" s="52" t="s">
        <v>87</v>
      </c>
      <c r="B24" s="73">
        <v>690</v>
      </c>
      <c r="C24" s="49">
        <v>19838597132</v>
      </c>
      <c r="D24" s="50">
        <f t="shared" si="1"/>
        <v>2393</v>
      </c>
      <c r="E24" s="49">
        <f t="shared" si="0"/>
        <v>759.68253968253975</v>
      </c>
    </row>
    <row r="25" spans="1:6" s="54" customFormat="1" ht="15" customHeight="1">
      <c r="A25" s="47" t="s">
        <v>88</v>
      </c>
      <c r="B25" s="73">
        <v>600</v>
      </c>
      <c r="C25" s="49">
        <v>1666927229365</v>
      </c>
      <c r="D25" s="50">
        <f t="shared" si="1"/>
        <v>201077</v>
      </c>
      <c r="E25" s="49">
        <f t="shared" si="0"/>
        <v>63833.968253968254</v>
      </c>
    </row>
    <row r="26" spans="1:6" s="51" customFormat="1" ht="15" customHeight="1">
      <c r="A26" s="47" t="s">
        <v>99</v>
      </c>
      <c r="B26" s="73">
        <v>1010</v>
      </c>
      <c r="C26" s="49">
        <v>915778252823</v>
      </c>
      <c r="D26" s="50">
        <f t="shared" si="1"/>
        <v>110468</v>
      </c>
      <c r="E26" s="49">
        <f t="shared" si="0"/>
        <v>35069.206349206353</v>
      </c>
      <c r="F26" s="54"/>
    </row>
    <row r="27" spans="1:6" s="54" customFormat="1" ht="15" customHeight="1">
      <c r="A27" s="47" t="s">
        <v>100</v>
      </c>
      <c r="B27" s="73">
        <v>1020</v>
      </c>
      <c r="C27" s="49">
        <v>77735758202</v>
      </c>
      <c r="D27" s="50">
        <f t="shared" si="1"/>
        <v>9377</v>
      </c>
      <c r="E27" s="49">
        <f t="shared" si="0"/>
        <v>2976.8253968253971</v>
      </c>
    </row>
    <row r="28" spans="1:6" s="54" customFormat="1" ht="15" customHeight="1">
      <c r="A28" s="47" t="s">
        <v>101</v>
      </c>
      <c r="B28" s="73">
        <v>1030</v>
      </c>
      <c r="C28" s="49">
        <v>189279143879</v>
      </c>
      <c r="D28" s="50">
        <f t="shared" si="1"/>
        <v>22832</v>
      </c>
      <c r="E28" s="49">
        <f t="shared" si="0"/>
        <v>7248.2539682539682</v>
      </c>
    </row>
    <row r="29" spans="1:6" s="54" customFormat="1" ht="15" customHeight="1">
      <c r="A29" s="47" t="s">
        <v>102</v>
      </c>
      <c r="B29" s="73">
        <v>1040</v>
      </c>
      <c r="C29" s="49">
        <v>1531170955802</v>
      </c>
      <c r="D29" s="50">
        <f t="shared" si="1"/>
        <v>184701</v>
      </c>
      <c r="E29" s="49">
        <f t="shared" si="0"/>
        <v>58635.238095238099</v>
      </c>
    </row>
    <row r="30" spans="1:6" s="54" customFormat="1">
      <c r="A30" s="52" t="s">
        <v>191</v>
      </c>
      <c r="B30" s="77" t="s">
        <v>194</v>
      </c>
      <c r="C30" s="49">
        <v>1351784819061</v>
      </c>
      <c r="D30" s="50">
        <f t="shared" si="1"/>
        <v>163062</v>
      </c>
      <c r="E30" s="49">
        <f t="shared" si="0"/>
        <v>51765.71428571429</v>
      </c>
    </row>
    <row r="31" spans="1:6" s="54" customFormat="1" ht="15" customHeight="1">
      <c r="A31" s="52" t="s">
        <v>192</v>
      </c>
      <c r="B31" s="73" t="s">
        <v>193</v>
      </c>
      <c r="C31" s="49">
        <v>179386136741</v>
      </c>
      <c r="D31" s="50">
        <f t="shared" si="1"/>
        <v>21639</v>
      </c>
      <c r="E31" s="49">
        <f t="shared" si="0"/>
        <v>6869.5238095238101</v>
      </c>
      <c r="F31" s="51"/>
    </row>
    <row r="32" spans="1:6" s="51" customFormat="1" ht="15" customHeight="1">
      <c r="A32" s="47" t="s">
        <v>103</v>
      </c>
      <c r="B32" s="73">
        <v>1060</v>
      </c>
      <c r="C32" s="49">
        <v>153063120491</v>
      </c>
      <c r="D32" s="50">
        <f t="shared" si="1"/>
        <v>18464</v>
      </c>
      <c r="E32" s="49">
        <f t="shared" si="0"/>
        <v>5861.5873015873021</v>
      </c>
      <c r="F32" s="54"/>
    </row>
    <row r="33" spans="1:6" s="54" customFormat="1" ht="15" customHeight="1">
      <c r="A33" s="47" t="s">
        <v>104</v>
      </c>
      <c r="B33" s="73">
        <v>1080</v>
      </c>
      <c r="C33" s="49">
        <v>930721627532</v>
      </c>
      <c r="D33" s="50">
        <f t="shared" si="1"/>
        <v>112270</v>
      </c>
      <c r="E33" s="49">
        <f t="shared" si="0"/>
        <v>35641.269841269845</v>
      </c>
    </row>
    <row r="34" spans="1:6" s="54" customFormat="1" ht="15" customHeight="1">
      <c r="A34" s="47" t="s">
        <v>105</v>
      </c>
      <c r="B34" s="73">
        <v>1110</v>
      </c>
      <c r="C34" s="49">
        <v>598086955942</v>
      </c>
      <c r="D34" s="50">
        <f t="shared" si="1"/>
        <v>72146</v>
      </c>
      <c r="E34" s="49">
        <f t="shared" si="0"/>
        <v>22903.492063492064</v>
      </c>
    </row>
    <row r="35" spans="1:6" s="54" customFormat="1" ht="15" customHeight="1">
      <c r="A35" s="52" t="s">
        <v>106</v>
      </c>
      <c r="B35" s="73">
        <v>1111</v>
      </c>
      <c r="C35" s="49">
        <v>97155452307</v>
      </c>
      <c r="D35" s="50">
        <f t="shared" si="1"/>
        <v>11720</v>
      </c>
      <c r="E35" s="49">
        <f t="shared" si="0"/>
        <v>3720.6349206349209</v>
      </c>
    </row>
    <row r="36" spans="1:6" s="54" customFormat="1" ht="15" customHeight="1">
      <c r="A36" s="52" t="s">
        <v>107</v>
      </c>
      <c r="B36" s="73">
        <v>1112</v>
      </c>
      <c r="C36" s="49">
        <v>381451356537</v>
      </c>
      <c r="D36" s="50">
        <f t="shared" si="1"/>
        <v>46013</v>
      </c>
      <c r="E36" s="49">
        <f t="shared" si="0"/>
        <v>14607.301587301588</v>
      </c>
    </row>
    <row r="37" spans="1:6" s="54" customFormat="1" ht="15" customHeight="1">
      <c r="A37" s="52" t="s">
        <v>108</v>
      </c>
      <c r="B37" s="73">
        <v>1113</v>
      </c>
      <c r="C37" s="49">
        <v>80992050708</v>
      </c>
      <c r="D37" s="50">
        <f t="shared" si="1"/>
        <v>9770</v>
      </c>
      <c r="E37" s="49">
        <f t="shared" si="0"/>
        <v>3101.5873015873017</v>
      </c>
      <c r="F37" s="51"/>
    </row>
    <row r="38" spans="1:6" s="51" customFormat="1" ht="15" customHeight="1">
      <c r="A38" s="52" t="s">
        <v>109</v>
      </c>
      <c r="B38" s="73">
        <v>1114</v>
      </c>
      <c r="C38" s="49">
        <v>38488096390</v>
      </c>
      <c r="D38" s="50">
        <f t="shared" si="1"/>
        <v>4643</v>
      </c>
      <c r="E38" s="49">
        <f t="shared" si="0"/>
        <v>1473.968253968254</v>
      </c>
      <c r="F38" s="54"/>
    </row>
    <row r="39" spans="1:6" s="54" customFormat="1" ht="14.25" customHeight="1">
      <c r="A39" s="47" t="s">
        <v>110</v>
      </c>
      <c r="B39" s="73">
        <v>1130</v>
      </c>
      <c r="C39" s="49">
        <v>223275184406</v>
      </c>
      <c r="D39" s="50">
        <f t="shared" si="1"/>
        <v>26933</v>
      </c>
      <c r="E39" s="49">
        <f t="shared" si="0"/>
        <v>8550.1587301587297</v>
      </c>
    </row>
    <row r="40" spans="1:6" s="54" customFormat="1" ht="15" customHeight="1">
      <c r="A40" s="47" t="s">
        <v>114</v>
      </c>
      <c r="B40" s="73">
        <v>1150</v>
      </c>
      <c r="C40" s="49">
        <v>333523725841</v>
      </c>
      <c r="D40" s="50">
        <f t="shared" si="1"/>
        <v>40232</v>
      </c>
      <c r="E40" s="49">
        <f t="shared" si="0"/>
        <v>12772.063492063493</v>
      </c>
    </row>
    <row r="41" spans="1:6" s="54" customFormat="1" ht="15" customHeight="1">
      <c r="A41" s="52" t="s">
        <v>115</v>
      </c>
      <c r="B41" s="73">
        <v>1151</v>
      </c>
      <c r="C41" s="49">
        <v>149373866782</v>
      </c>
      <c r="D41" s="50">
        <f t="shared" si="1"/>
        <v>18019</v>
      </c>
      <c r="E41" s="49">
        <f t="shared" si="0"/>
        <v>5720.3174603174602</v>
      </c>
    </row>
    <row r="42" spans="1:6" s="54" customFormat="1" ht="15" customHeight="1">
      <c r="A42" s="52" t="s">
        <v>116</v>
      </c>
      <c r="B42" s="73">
        <v>1152</v>
      </c>
      <c r="C42" s="49">
        <v>89064744282</v>
      </c>
      <c r="D42" s="50">
        <f t="shared" si="1"/>
        <v>10744</v>
      </c>
      <c r="E42" s="49">
        <f t="shared" si="0"/>
        <v>3410.7936507936511</v>
      </c>
    </row>
    <row r="43" spans="1:6" s="54" customFormat="1" ht="15" customHeight="1">
      <c r="A43" s="52" t="s">
        <v>117</v>
      </c>
      <c r="B43" s="73">
        <v>1153</v>
      </c>
      <c r="C43" s="49">
        <v>41629032027</v>
      </c>
      <c r="D43" s="50">
        <f t="shared" si="1"/>
        <v>5022</v>
      </c>
      <c r="E43" s="49">
        <f t="shared" si="0"/>
        <v>1594.2857142857142</v>
      </c>
    </row>
    <row r="44" spans="1:6" s="54" customFormat="1" ht="15" customHeight="1">
      <c r="A44" s="52" t="s">
        <v>118</v>
      </c>
      <c r="B44" s="73">
        <v>1154</v>
      </c>
      <c r="C44" s="49">
        <v>53456082749</v>
      </c>
      <c r="D44" s="50">
        <f t="shared" si="1"/>
        <v>6448</v>
      </c>
      <c r="E44" s="49">
        <f t="shared" si="0"/>
        <v>2046.984126984127</v>
      </c>
    </row>
    <row r="45" spans="1:6" s="54" customFormat="1" ht="15" customHeight="1">
      <c r="A45" s="47" t="s">
        <v>119</v>
      </c>
      <c r="B45" s="73">
        <v>1180</v>
      </c>
      <c r="C45" s="49">
        <v>266502245820</v>
      </c>
      <c r="D45" s="50">
        <f t="shared" si="1"/>
        <v>32147</v>
      </c>
      <c r="E45" s="49">
        <f t="shared" si="0"/>
        <v>10205.396825396825</v>
      </c>
    </row>
    <row r="46" spans="1:6" s="54" customFormat="1" ht="15" customHeight="1">
      <c r="A46" s="47" t="s">
        <v>120</v>
      </c>
      <c r="B46" s="73">
        <v>1200</v>
      </c>
      <c r="C46" s="49">
        <v>693547535462</v>
      </c>
      <c r="D46" s="50">
        <f t="shared" si="1"/>
        <v>83661</v>
      </c>
      <c r="E46" s="49">
        <f t="shared" si="0"/>
        <v>26559.047619047618</v>
      </c>
      <c r="F46" s="51"/>
    </row>
    <row r="47" spans="1:6" s="51" customFormat="1" ht="15" customHeight="1">
      <c r="A47" s="47" t="s">
        <v>121</v>
      </c>
      <c r="B47" s="73">
        <v>1220</v>
      </c>
      <c r="C47" s="49">
        <v>347665154904</v>
      </c>
      <c r="D47" s="50">
        <f t="shared" si="1"/>
        <v>41938</v>
      </c>
      <c r="E47" s="49">
        <f t="shared" si="0"/>
        <v>13313.650793650793</v>
      </c>
      <c r="F47" s="54"/>
    </row>
    <row r="48" spans="1:6" s="54" customFormat="1" ht="15" customHeight="1">
      <c r="A48" s="71" t="s">
        <v>89</v>
      </c>
      <c r="B48" s="73">
        <v>1000</v>
      </c>
      <c r="C48" s="49">
        <v>6260349661102</v>
      </c>
      <c r="D48" s="50">
        <f t="shared" si="1"/>
        <v>755169</v>
      </c>
      <c r="E48" s="49">
        <f t="shared" si="0"/>
        <v>239736.19047619047</v>
      </c>
    </row>
    <row r="49" spans="1:6" s="54" customFormat="1" ht="15" customHeight="1">
      <c r="A49" s="52"/>
      <c r="B49" s="73"/>
      <c r="C49" s="55"/>
      <c r="D49" s="50"/>
      <c r="E49" s="66"/>
    </row>
    <row r="50" spans="1:6" s="54" customFormat="1" ht="15" customHeight="1">
      <c r="A50" s="57" t="s">
        <v>34</v>
      </c>
      <c r="B50" s="74"/>
      <c r="C50" s="58">
        <v>16528</v>
      </c>
      <c r="D50" s="67">
        <f>$C$50</f>
        <v>16528</v>
      </c>
      <c r="E50" s="67">
        <f>$C$50</f>
        <v>16528</v>
      </c>
    </row>
    <row r="51" spans="1:6" s="54" customFormat="1" ht="15" customHeight="1">
      <c r="A51" s="57" t="s">
        <v>35</v>
      </c>
      <c r="B51" s="74"/>
      <c r="C51" s="58">
        <v>8290000</v>
      </c>
      <c r="D51" s="67">
        <f>$C$51</f>
        <v>8290000</v>
      </c>
      <c r="E51" s="67">
        <f>$C$51</f>
        <v>8290000</v>
      </c>
    </row>
    <row r="52" spans="1:6" s="54" customFormat="1" ht="15" customHeight="1" thickBot="1">
      <c r="A52" s="59" t="s">
        <v>36</v>
      </c>
      <c r="B52" s="75"/>
      <c r="C52" s="61">
        <v>3.15</v>
      </c>
      <c r="D52" s="62">
        <f>$C$52</f>
        <v>3.15</v>
      </c>
      <c r="E52" s="62">
        <f>$C$52</f>
        <v>3.15</v>
      </c>
      <c r="F52" s="64"/>
    </row>
    <row r="56" spans="1:6">
      <c r="A56" s="65"/>
    </row>
  </sheetData>
  <mergeCells count="2">
    <mergeCell ref="A1:E1"/>
    <mergeCell ref="A2:D2"/>
  </mergeCells>
  <phoneticPr fontId="42" type="noConversion"/>
  <printOptions gridLinesSet="0"/>
  <pageMargins left="0.19685039370078741" right="0.19685039370078741" top="0.19685039370078741" bottom="0.39370078740157483" header="0.19685039370078741" footer="0.11811023622047245"/>
  <pageSetup paperSize="9" scale="90" orientation="portrait" horizontalDpi="1200" verticalDpi="1200" r:id="rId1"/>
  <headerFooter alignWithMargins="0">
    <oddFooter>第 &amp;P 頁，共 &amp;N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56"/>
  <sheetViews>
    <sheetView showGridLines="0" workbookViewId="0">
      <selection activeCell="B19" sqref="B19"/>
    </sheetView>
  </sheetViews>
  <sheetFormatPr defaultRowHeight="14.25"/>
  <cols>
    <col min="1" max="1" width="51.5" style="63" bestFit="1" customWidth="1"/>
    <col min="2" max="2" width="26.75" style="76" customWidth="1"/>
    <col min="3" max="3" width="13.5" style="40" bestFit="1" customWidth="1"/>
    <col min="4" max="5" width="10.25" style="40" bestFit="1" customWidth="1"/>
    <col min="6" max="16384" width="9" style="64"/>
  </cols>
  <sheetData>
    <row r="1" spans="1:5" s="42" customFormat="1" ht="26.25" customHeight="1">
      <c r="A1" s="186" t="s">
        <v>93</v>
      </c>
      <c r="B1" s="186"/>
      <c r="C1" s="186"/>
      <c r="D1" s="186"/>
      <c r="E1" s="186"/>
    </row>
    <row r="2" spans="1:5" s="42" customFormat="1" ht="20.25" thickBot="1">
      <c r="A2" s="187" t="s">
        <v>197</v>
      </c>
      <c r="B2" s="187"/>
      <c r="C2" s="187"/>
      <c r="D2" s="187"/>
      <c r="E2" s="70" t="s">
        <v>94</v>
      </c>
    </row>
    <row r="3" spans="1:5" s="46" customFormat="1" ht="20.25" customHeight="1">
      <c r="A3" s="43" t="s">
        <v>3</v>
      </c>
      <c r="B3" s="44" t="s">
        <v>4</v>
      </c>
      <c r="C3" s="68" t="s">
        <v>90</v>
      </c>
      <c r="D3" s="69" t="s">
        <v>91</v>
      </c>
      <c r="E3" s="45" t="s">
        <v>92</v>
      </c>
    </row>
    <row r="4" spans="1:5" s="51" customFormat="1" ht="15" customHeight="1">
      <c r="A4" s="47" t="s">
        <v>68</v>
      </c>
      <c r="B4" s="73">
        <v>190</v>
      </c>
      <c r="C4" s="49">
        <v>5578040612599</v>
      </c>
      <c r="D4" s="50">
        <f>ROUND(C4/$C$51,0)</f>
        <v>665122</v>
      </c>
      <c r="E4" s="49">
        <f t="shared" ref="E4:E48" si="0">+D4/$C$52</f>
        <v>214555.48387096773</v>
      </c>
    </row>
    <row r="5" spans="1:5" s="54" customFormat="1" ht="15" customHeight="1">
      <c r="A5" s="52" t="s">
        <v>69</v>
      </c>
      <c r="B5" s="73">
        <v>210</v>
      </c>
      <c r="C5" s="49">
        <v>4136344517312</v>
      </c>
      <c r="D5" s="50">
        <f t="shared" ref="D5:D48" si="1">ROUND(C5/$C$51,0)</f>
        <v>493215</v>
      </c>
      <c r="E5" s="49">
        <f t="shared" si="0"/>
        <v>159101.61290322579</v>
      </c>
    </row>
    <row r="6" spans="1:5" s="54" customFormat="1" ht="15" customHeight="1">
      <c r="A6" s="52" t="s">
        <v>70</v>
      </c>
      <c r="B6" s="73">
        <v>220</v>
      </c>
      <c r="C6" s="49">
        <v>382149170078</v>
      </c>
      <c r="D6" s="50">
        <f t="shared" si="1"/>
        <v>45567</v>
      </c>
      <c r="E6" s="49">
        <f t="shared" si="0"/>
        <v>14699.032258064515</v>
      </c>
    </row>
    <row r="7" spans="1:5" s="54" customFormat="1" ht="15" customHeight="1">
      <c r="A7" s="52" t="s">
        <v>71</v>
      </c>
      <c r="B7" s="73">
        <v>230</v>
      </c>
      <c r="C7" s="49">
        <v>1059546925209</v>
      </c>
      <c r="D7" s="50">
        <f t="shared" si="1"/>
        <v>126340</v>
      </c>
      <c r="E7" s="49">
        <f t="shared" si="0"/>
        <v>40754.838709677417</v>
      </c>
    </row>
    <row r="8" spans="1:5" s="51" customFormat="1" ht="15" customHeight="1">
      <c r="A8" s="47" t="s">
        <v>72</v>
      </c>
      <c r="B8" s="73">
        <v>240</v>
      </c>
      <c r="C8" s="49">
        <v>1237723827469</v>
      </c>
      <c r="D8" s="50">
        <f t="shared" si="1"/>
        <v>147585</v>
      </c>
      <c r="E8" s="49">
        <f t="shared" si="0"/>
        <v>47608.06451612903</v>
      </c>
    </row>
    <row r="9" spans="1:5" s="54" customFormat="1" ht="15" customHeight="1">
      <c r="A9" s="47" t="s">
        <v>73</v>
      </c>
      <c r="B9" s="73">
        <v>330</v>
      </c>
      <c r="C9" s="49">
        <v>443610137038</v>
      </c>
      <c r="D9" s="50">
        <f t="shared" si="1"/>
        <v>52896</v>
      </c>
      <c r="E9" s="49">
        <f t="shared" si="0"/>
        <v>17063.225806451614</v>
      </c>
    </row>
    <row r="10" spans="1:5" s="54" customFormat="1" ht="15" customHeight="1">
      <c r="A10" s="47" t="s">
        <v>74</v>
      </c>
      <c r="B10" s="73">
        <v>390</v>
      </c>
      <c r="C10" s="49">
        <v>607906079265</v>
      </c>
      <c r="D10" s="50">
        <f t="shared" si="1"/>
        <v>72486</v>
      </c>
      <c r="E10" s="49">
        <f t="shared" si="0"/>
        <v>23382.580645161288</v>
      </c>
    </row>
    <row r="11" spans="1:5" s="51" customFormat="1" ht="15" customHeight="1">
      <c r="A11" s="47" t="s">
        <v>75</v>
      </c>
      <c r="B11" s="73">
        <v>410</v>
      </c>
      <c r="C11" s="49">
        <v>1921222316711</v>
      </c>
      <c r="D11" s="50">
        <f t="shared" si="1"/>
        <v>229085</v>
      </c>
      <c r="E11" s="49">
        <f t="shared" si="0"/>
        <v>73898.387096774197</v>
      </c>
    </row>
    <row r="12" spans="1:5" s="51" customFormat="1" ht="15" customHeight="1">
      <c r="A12" s="52" t="s">
        <v>76</v>
      </c>
      <c r="B12" s="73">
        <v>420</v>
      </c>
      <c r="C12" s="49">
        <v>563523033356</v>
      </c>
      <c r="D12" s="50">
        <f t="shared" si="1"/>
        <v>67194</v>
      </c>
      <c r="E12" s="49">
        <f t="shared" si="0"/>
        <v>21675.483870967742</v>
      </c>
    </row>
    <row r="13" spans="1:5" s="54" customFormat="1" ht="15" customHeight="1">
      <c r="A13" s="52" t="s">
        <v>77</v>
      </c>
      <c r="B13" s="73">
        <v>430</v>
      </c>
      <c r="C13" s="49">
        <v>414569236674</v>
      </c>
      <c r="D13" s="50">
        <f t="shared" si="1"/>
        <v>49433</v>
      </c>
      <c r="E13" s="49">
        <f t="shared" si="0"/>
        <v>15946.129032258064</v>
      </c>
    </row>
    <row r="14" spans="1:5" s="54" customFormat="1" ht="15" customHeight="1">
      <c r="A14" s="52" t="s">
        <v>78</v>
      </c>
      <c r="B14" s="73">
        <v>450</v>
      </c>
      <c r="C14" s="49">
        <v>917377172577</v>
      </c>
      <c r="D14" s="50">
        <f t="shared" si="1"/>
        <v>109387</v>
      </c>
      <c r="E14" s="49">
        <f t="shared" si="0"/>
        <v>35286.129032258061</v>
      </c>
    </row>
    <row r="15" spans="1:5" s="54" customFormat="1" ht="15" customHeight="1">
      <c r="A15" s="52" t="s">
        <v>79</v>
      </c>
      <c r="B15" s="73">
        <v>440</v>
      </c>
      <c r="C15" s="49">
        <v>15569042474</v>
      </c>
      <c r="D15" s="50">
        <f t="shared" si="1"/>
        <v>1856</v>
      </c>
      <c r="E15" s="49">
        <f t="shared" si="0"/>
        <v>598.70967741935488</v>
      </c>
    </row>
    <row r="16" spans="1:5" s="54" customFormat="1" ht="15" customHeight="1">
      <c r="A16" s="52" t="s">
        <v>80</v>
      </c>
      <c r="B16" s="73">
        <v>480</v>
      </c>
      <c r="C16" s="49">
        <v>10183831630</v>
      </c>
      <c r="D16" s="50">
        <f t="shared" si="1"/>
        <v>1214</v>
      </c>
      <c r="E16" s="49">
        <f t="shared" si="0"/>
        <v>391.61290322580646</v>
      </c>
    </row>
    <row r="17" spans="1:5" s="54" customFormat="1" ht="15" customHeight="1">
      <c r="A17" s="47" t="s">
        <v>81</v>
      </c>
      <c r="B17" s="73">
        <v>490</v>
      </c>
      <c r="C17" s="49">
        <v>915519093</v>
      </c>
      <c r="D17" s="50">
        <f t="shared" si="1"/>
        <v>109</v>
      </c>
      <c r="E17" s="49">
        <f t="shared" si="0"/>
        <v>35.161290322580648</v>
      </c>
    </row>
    <row r="18" spans="1:5" s="51" customFormat="1" ht="15" customHeight="1">
      <c r="A18" s="47" t="s">
        <v>7</v>
      </c>
      <c r="B18" s="73">
        <v>400</v>
      </c>
      <c r="C18" s="49">
        <v>9789418492175</v>
      </c>
      <c r="D18" s="50">
        <f t="shared" si="1"/>
        <v>1167284</v>
      </c>
      <c r="E18" s="49">
        <f t="shared" si="0"/>
        <v>376543.22580645158</v>
      </c>
    </row>
    <row r="19" spans="1:5" s="54" customFormat="1" ht="15" customHeight="1">
      <c r="A19" s="52" t="s">
        <v>82</v>
      </c>
      <c r="B19" s="73">
        <v>540</v>
      </c>
      <c r="C19" s="49">
        <v>84808784124</v>
      </c>
      <c r="D19" s="50">
        <f t="shared" si="1"/>
        <v>10113</v>
      </c>
      <c r="E19" s="49">
        <f t="shared" si="0"/>
        <v>3262.2580645161288</v>
      </c>
    </row>
    <row r="20" spans="1:5" s="54" customFormat="1" ht="15" customHeight="1">
      <c r="A20" s="52" t="s">
        <v>83</v>
      </c>
      <c r="B20" s="73">
        <v>560</v>
      </c>
      <c r="C20" s="49">
        <v>1612520593875</v>
      </c>
      <c r="D20" s="50">
        <f t="shared" si="1"/>
        <v>192276</v>
      </c>
      <c r="E20" s="49">
        <f t="shared" si="0"/>
        <v>62024.516129032258</v>
      </c>
    </row>
    <row r="21" spans="1:5" s="54" customFormat="1" ht="15" customHeight="1">
      <c r="A21" s="52" t="s">
        <v>84</v>
      </c>
      <c r="B21" s="73">
        <v>570</v>
      </c>
      <c r="C21" s="49">
        <v>373442561858</v>
      </c>
      <c r="D21" s="50">
        <f t="shared" si="1"/>
        <v>44529</v>
      </c>
      <c r="E21" s="49">
        <f t="shared" si="0"/>
        <v>14364.193548387097</v>
      </c>
    </row>
    <row r="22" spans="1:5" s="54" customFormat="1" ht="15" customHeight="1">
      <c r="A22" s="52" t="s">
        <v>85</v>
      </c>
      <c r="B22" s="73">
        <v>580</v>
      </c>
      <c r="C22" s="49">
        <v>272714530901</v>
      </c>
      <c r="D22" s="50">
        <f t="shared" si="1"/>
        <v>32518</v>
      </c>
      <c r="E22" s="49">
        <f t="shared" si="0"/>
        <v>10489.677419354839</v>
      </c>
    </row>
    <row r="23" spans="1:5" s="54" customFormat="1" ht="15" customHeight="1">
      <c r="A23" s="52" t="s">
        <v>86</v>
      </c>
      <c r="B23" s="73">
        <v>640</v>
      </c>
      <c r="C23" s="49">
        <v>950223978254</v>
      </c>
      <c r="D23" s="50">
        <f t="shared" si="1"/>
        <v>113304</v>
      </c>
      <c r="E23" s="49">
        <f t="shared" si="0"/>
        <v>36549.677419354841</v>
      </c>
    </row>
    <row r="24" spans="1:5" s="54" customFormat="1" ht="15" customHeight="1">
      <c r="A24" s="52" t="s">
        <v>87</v>
      </c>
      <c r="B24" s="73">
        <v>690</v>
      </c>
      <c r="C24" s="49">
        <v>16139522862</v>
      </c>
      <c r="D24" s="50">
        <f t="shared" si="1"/>
        <v>1924</v>
      </c>
      <c r="E24" s="49">
        <f t="shared" si="0"/>
        <v>620.64516129032256</v>
      </c>
    </row>
    <row r="25" spans="1:5" s="54" customFormat="1" ht="15" customHeight="1">
      <c r="A25" s="47" t="s">
        <v>88</v>
      </c>
      <c r="B25" s="73">
        <v>600</v>
      </c>
      <c r="C25" s="49">
        <v>1697329377999</v>
      </c>
      <c r="D25" s="50">
        <f t="shared" si="1"/>
        <v>202388</v>
      </c>
      <c r="E25" s="49">
        <f t="shared" si="0"/>
        <v>65286.451612903227</v>
      </c>
    </row>
    <row r="26" spans="1:5" s="51" customFormat="1" ht="15" customHeight="1">
      <c r="A26" s="47" t="s">
        <v>99</v>
      </c>
      <c r="B26" s="73">
        <v>1010</v>
      </c>
      <c r="C26" s="49">
        <v>935093786841</v>
      </c>
      <c r="D26" s="50">
        <f t="shared" si="1"/>
        <v>111500</v>
      </c>
      <c r="E26" s="49">
        <f t="shared" si="0"/>
        <v>35967.741935483871</v>
      </c>
    </row>
    <row r="27" spans="1:5" s="54" customFormat="1" ht="15" customHeight="1">
      <c r="A27" s="47" t="s">
        <v>100</v>
      </c>
      <c r="B27" s="73">
        <v>1020</v>
      </c>
      <c r="C27" s="49">
        <v>76475206232</v>
      </c>
      <c r="D27" s="50">
        <f t="shared" si="1"/>
        <v>9119</v>
      </c>
      <c r="E27" s="49">
        <f t="shared" si="0"/>
        <v>2941.6129032258063</v>
      </c>
    </row>
    <row r="28" spans="1:5" s="54" customFormat="1" ht="15" customHeight="1">
      <c r="A28" s="47" t="s">
        <v>101</v>
      </c>
      <c r="B28" s="73">
        <v>1030</v>
      </c>
      <c r="C28" s="49">
        <v>188348401975</v>
      </c>
      <c r="D28" s="50">
        <f t="shared" si="1"/>
        <v>22459</v>
      </c>
      <c r="E28" s="49">
        <f t="shared" si="0"/>
        <v>7244.8387096774195</v>
      </c>
    </row>
    <row r="29" spans="1:5" s="54" customFormat="1" ht="15" customHeight="1">
      <c r="A29" s="47" t="s">
        <v>102</v>
      </c>
      <c r="B29" s="73">
        <v>1040</v>
      </c>
      <c r="C29" s="49">
        <v>1569490180873</v>
      </c>
      <c r="D29" s="50">
        <f t="shared" si="1"/>
        <v>187145</v>
      </c>
      <c r="E29" s="49">
        <f t="shared" si="0"/>
        <v>60369.354838709674</v>
      </c>
    </row>
    <row r="30" spans="1:5" s="54" customFormat="1">
      <c r="A30" s="52" t="s">
        <v>191</v>
      </c>
      <c r="B30" s="77" t="s">
        <v>194</v>
      </c>
      <c r="C30" s="49">
        <v>1401786140274</v>
      </c>
      <c r="D30" s="50">
        <f t="shared" si="1"/>
        <v>167148</v>
      </c>
      <c r="E30" s="49">
        <f t="shared" si="0"/>
        <v>53918.709677419356</v>
      </c>
    </row>
    <row r="31" spans="1:5" s="54" customFormat="1" ht="15" customHeight="1">
      <c r="A31" s="52" t="s">
        <v>192</v>
      </c>
      <c r="B31" s="73" t="s">
        <v>193</v>
      </c>
      <c r="C31" s="49">
        <v>167704040599</v>
      </c>
      <c r="D31" s="50">
        <f t="shared" si="1"/>
        <v>19997</v>
      </c>
      <c r="E31" s="49">
        <f t="shared" si="0"/>
        <v>6450.645161290322</v>
      </c>
    </row>
    <row r="32" spans="1:5" s="51" customFormat="1" ht="15" customHeight="1">
      <c r="A32" s="47" t="s">
        <v>103</v>
      </c>
      <c r="B32" s="73">
        <v>1060</v>
      </c>
      <c r="C32" s="49">
        <v>156028860038</v>
      </c>
      <c r="D32" s="50">
        <f t="shared" si="1"/>
        <v>18605</v>
      </c>
      <c r="E32" s="49">
        <f t="shared" si="0"/>
        <v>6001.6129032258059</v>
      </c>
    </row>
    <row r="33" spans="1:5" s="54" customFormat="1" ht="15" customHeight="1">
      <c r="A33" s="47" t="s">
        <v>104</v>
      </c>
      <c r="B33" s="73">
        <v>1080</v>
      </c>
      <c r="C33" s="49">
        <v>958599702894</v>
      </c>
      <c r="D33" s="50">
        <f t="shared" si="1"/>
        <v>114303</v>
      </c>
      <c r="E33" s="49">
        <f t="shared" si="0"/>
        <v>36871.93548387097</v>
      </c>
    </row>
    <row r="34" spans="1:5" s="54" customFormat="1" ht="15" customHeight="1">
      <c r="A34" s="47" t="s">
        <v>105</v>
      </c>
      <c r="B34" s="73">
        <v>1110</v>
      </c>
      <c r="C34" s="49">
        <v>582778770866</v>
      </c>
      <c r="D34" s="50">
        <f t="shared" si="1"/>
        <v>69490</v>
      </c>
      <c r="E34" s="49">
        <f t="shared" si="0"/>
        <v>22416.129032258064</v>
      </c>
    </row>
    <row r="35" spans="1:5" s="54" customFormat="1" ht="15" customHeight="1">
      <c r="A35" s="52" t="s">
        <v>106</v>
      </c>
      <c r="B35" s="73">
        <v>1111</v>
      </c>
      <c r="C35" s="49">
        <v>98279874143</v>
      </c>
      <c r="D35" s="50">
        <f t="shared" si="1"/>
        <v>11719</v>
      </c>
      <c r="E35" s="49">
        <f t="shared" si="0"/>
        <v>3780.322580645161</v>
      </c>
    </row>
    <row r="36" spans="1:5" s="54" customFormat="1" ht="15" customHeight="1">
      <c r="A36" s="52" t="s">
        <v>107</v>
      </c>
      <c r="B36" s="73">
        <v>1112</v>
      </c>
      <c r="C36" s="49">
        <v>361009070027</v>
      </c>
      <c r="D36" s="50">
        <f t="shared" si="1"/>
        <v>43046</v>
      </c>
      <c r="E36" s="49">
        <f t="shared" si="0"/>
        <v>13885.806451612903</v>
      </c>
    </row>
    <row r="37" spans="1:5" s="54" customFormat="1" ht="15" customHeight="1">
      <c r="A37" s="52" t="s">
        <v>108</v>
      </c>
      <c r="B37" s="73">
        <v>1113</v>
      </c>
      <c r="C37" s="49">
        <v>81504389520</v>
      </c>
      <c r="D37" s="50">
        <f t="shared" si="1"/>
        <v>9719</v>
      </c>
      <c r="E37" s="49">
        <f t="shared" si="0"/>
        <v>3135.1612903225805</v>
      </c>
    </row>
    <row r="38" spans="1:5" s="51" customFormat="1" ht="15" customHeight="1">
      <c r="A38" s="52" t="s">
        <v>109</v>
      </c>
      <c r="B38" s="73">
        <v>1114</v>
      </c>
      <c r="C38" s="49">
        <v>41985437177</v>
      </c>
      <c r="D38" s="50">
        <f t="shared" si="1"/>
        <v>5006</v>
      </c>
      <c r="E38" s="49">
        <f t="shared" si="0"/>
        <v>1614.8387096774193</v>
      </c>
    </row>
    <row r="39" spans="1:5" s="54" customFormat="1" ht="14.25" customHeight="1">
      <c r="A39" s="47" t="s">
        <v>110</v>
      </c>
      <c r="B39" s="73">
        <v>1130</v>
      </c>
      <c r="C39" s="49">
        <v>224420018876</v>
      </c>
      <c r="D39" s="50">
        <f t="shared" si="1"/>
        <v>26760</v>
      </c>
      <c r="E39" s="49">
        <f t="shared" si="0"/>
        <v>8632.2580645161288</v>
      </c>
    </row>
    <row r="40" spans="1:5" s="54" customFormat="1" ht="15" customHeight="1">
      <c r="A40" s="47" t="s">
        <v>114</v>
      </c>
      <c r="B40" s="73">
        <v>1150</v>
      </c>
      <c r="C40" s="49">
        <v>357484770422</v>
      </c>
      <c r="D40" s="50">
        <f t="shared" si="1"/>
        <v>42626</v>
      </c>
      <c r="E40" s="49">
        <f t="shared" si="0"/>
        <v>13750.322580645161</v>
      </c>
    </row>
    <row r="41" spans="1:5" s="54" customFormat="1" ht="15" customHeight="1">
      <c r="A41" s="52" t="s">
        <v>115</v>
      </c>
      <c r="B41" s="73">
        <v>1151</v>
      </c>
      <c r="C41" s="49">
        <v>176859339044</v>
      </c>
      <c r="D41" s="50">
        <f t="shared" si="1"/>
        <v>21089</v>
      </c>
      <c r="E41" s="49">
        <f t="shared" si="0"/>
        <v>6802.9032258064517</v>
      </c>
    </row>
    <row r="42" spans="1:5" s="54" customFormat="1" ht="15" customHeight="1">
      <c r="A42" s="52" t="s">
        <v>116</v>
      </c>
      <c r="B42" s="73">
        <v>1152</v>
      </c>
      <c r="C42" s="49">
        <v>90234490087</v>
      </c>
      <c r="D42" s="50">
        <f t="shared" si="1"/>
        <v>10759</v>
      </c>
      <c r="E42" s="49">
        <f t="shared" si="0"/>
        <v>3470.6451612903224</v>
      </c>
    </row>
    <row r="43" spans="1:5" s="54" customFormat="1" ht="15" customHeight="1">
      <c r="A43" s="52" t="s">
        <v>117</v>
      </c>
      <c r="B43" s="73">
        <v>1153</v>
      </c>
      <c r="C43" s="49">
        <v>39063851752</v>
      </c>
      <c r="D43" s="50">
        <f t="shared" si="1"/>
        <v>4658</v>
      </c>
      <c r="E43" s="49">
        <f t="shared" si="0"/>
        <v>1502.5806451612902</v>
      </c>
    </row>
    <row r="44" spans="1:5" s="54" customFormat="1" ht="15" customHeight="1">
      <c r="A44" s="52" t="s">
        <v>118</v>
      </c>
      <c r="B44" s="73">
        <v>1154</v>
      </c>
      <c r="C44" s="49">
        <v>51327089539</v>
      </c>
      <c r="D44" s="50">
        <f t="shared" si="1"/>
        <v>6120</v>
      </c>
      <c r="E44" s="49">
        <f t="shared" si="0"/>
        <v>1974.1935483870968</v>
      </c>
    </row>
    <row r="45" spans="1:5" s="54" customFormat="1" ht="15" customHeight="1">
      <c r="A45" s="47" t="s">
        <v>119</v>
      </c>
      <c r="B45" s="73">
        <v>1180</v>
      </c>
      <c r="C45" s="49">
        <v>256757878312</v>
      </c>
      <c r="D45" s="50">
        <f t="shared" si="1"/>
        <v>30616</v>
      </c>
      <c r="E45" s="49">
        <f t="shared" si="0"/>
        <v>9876.1290322580644</v>
      </c>
    </row>
    <row r="46" spans="1:5" s="54" customFormat="1" ht="15" customHeight="1">
      <c r="A46" s="47" t="s">
        <v>120</v>
      </c>
      <c r="B46" s="73">
        <v>1200</v>
      </c>
      <c r="C46" s="49">
        <v>717711040146</v>
      </c>
      <c r="D46" s="50">
        <f t="shared" si="1"/>
        <v>85579</v>
      </c>
      <c r="E46" s="49">
        <f t="shared" si="0"/>
        <v>27606.129032258064</v>
      </c>
    </row>
    <row r="47" spans="1:5" s="51" customFormat="1" ht="15" customHeight="1">
      <c r="A47" s="47" t="s">
        <v>121</v>
      </c>
      <c r="B47" s="73">
        <v>1220</v>
      </c>
      <c r="C47" s="49">
        <v>347585363740</v>
      </c>
      <c r="D47" s="50">
        <f t="shared" si="1"/>
        <v>41446</v>
      </c>
      <c r="E47" s="49">
        <f t="shared" si="0"/>
        <v>13369.677419354839</v>
      </c>
    </row>
    <row r="48" spans="1:5" s="54" customFormat="1" ht="15" customHeight="1">
      <c r="A48" s="71" t="s">
        <v>89</v>
      </c>
      <c r="B48" s="73">
        <v>1000</v>
      </c>
      <c r="C48" s="49">
        <v>6370773981215</v>
      </c>
      <c r="D48" s="50">
        <f t="shared" si="1"/>
        <v>759647</v>
      </c>
      <c r="E48" s="49">
        <f t="shared" si="0"/>
        <v>245047.4193548387</v>
      </c>
    </row>
    <row r="49" spans="1:5" s="54" customFormat="1" ht="15" customHeight="1">
      <c r="A49" s="52"/>
      <c r="B49" s="73"/>
      <c r="C49" s="55"/>
      <c r="D49" s="50"/>
      <c r="E49" s="66"/>
    </row>
    <row r="50" spans="1:5" s="54" customFormat="1" ht="15" customHeight="1">
      <c r="A50" s="57" t="s">
        <v>34</v>
      </c>
      <c r="B50" s="74"/>
      <c r="C50" s="58">
        <v>16528</v>
      </c>
      <c r="D50" s="67">
        <f>$C$50</f>
        <v>16528</v>
      </c>
      <c r="E50" s="67">
        <f>$C$50</f>
        <v>16528</v>
      </c>
    </row>
    <row r="51" spans="1:5" s="54" customFormat="1" ht="15" customHeight="1">
      <c r="A51" s="57" t="s">
        <v>35</v>
      </c>
      <c r="B51" s="74"/>
      <c r="C51" s="58">
        <v>8386495</v>
      </c>
      <c r="D51" s="67">
        <f>$C$51</f>
        <v>8386495</v>
      </c>
      <c r="E51" s="67">
        <f>$C$51</f>
        <v>8386495</v>
      </c>
    </row>
    <row r="52" spans="1:5" s="54" customFormat="1" ht="15" customHeight="1" thickBot="1">
      <c r="A52" s="59" t="s">
        <v>36</v>
      </c>
      <c r="B52" s="75"/>
      <c r="C52" s="61">
        <v>3.1</v>
      </c>
      <c r="D52" s="62">
        <f>$C$52</f>
        <v>3.1</v>
      </c>
      <c r="E52" s="62">
        <f>$C$52</f>
        <v>3.1</v>
      </c>
    </row>
    <row r="56" spans="1:5">
      <c r="A56" s="65"/>
    </row>
  </sheetData>
  <mergeCells count="2">
    <mergeCell ref="A1:E1"/>
    <mergeCell ref="A2:D2"/>
  </mergeCells>
  <phoneticPr fontId="42" type="noConversion"/>
  <printOptions gridLinesSet="0"/>
  <pageMargins left="0.19685039370078741" right="0.19685039370078741" top="0.19685039370078741" bottom="0.39370078740157483" header="0.19685039370078741" footer="0.11811023622047245"/>
  <pageSetup paperSize="9" scale="90" orientation="portrait" horizontalDpi="1200" verticalDpi="1200" r:id="rId1"/>
  <headerFooter alignWithMargins="0"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10</vt:i4>
      </vt:variant>
    </vt:vector>
  </HeadingPairs>
  <TitlesOfParts>
    <vt:vector size="20" baseType="lpstr">
      <vt:lpstr>80-89</vt:lpstr>
      <vt:lpstr>90-97</vt:lpstr>
      <vt:lpstr>98</vt:lpstr>
      <vt:lpstr>99</vt:lpstr>
      <vt:lpstr>100</vt:lpstr>
      <vt:lpstr>101</vt:lpstr>
      <vt:lpstr>102</vt:lpstr>
      <vt:lpstr>103</vt:lpstr>
      <vt:lpstr>104</vt:lpstr>
      <vt:lpstr>105</vt:lpstr>
      <vt:lpstr>'100'!Print_Titles</vt:lpstr>
      <vt:lpstr>'101'!Print_Titles</vt:lpstr>
      <vt:lpstr>'102'!Print_Titles</vt:lpstr>
      <vt:lpstr>'103'!Print_Titles</vt:lpstr>
      <vt:lpstr>'104'!Print_Titles</vt:lpstr>
      <vt:lpstr>'105'!Print_Titles</vt:lpstr>
      <vt:lpstr>'80-89'!Print_Titles</vt:lpstr>
      <vt:lpstr>'90-97'!Print_Titles</vt:lpstr>
      <vt:lpstr>'98'!Print_Titles</vt:lpstr>
      <vt:lpstr>'99'!Print_Titles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第三局</dc:creator>
  <cp:lastModifiedBy>chiayu</cp:lastModifiedBy>
  <cp:lastPrinted>2014-08-14T03:45:06Z</cp:lastPrinted>
  <dcterms:created xsi:type="dcterms:W3CDTF">1999-08-23T02:28:26Z</dcterms:created>
  <dcterms:modified xsi:type="dcterms:W3CDTF">2017-12-13T03:56:31Z</dcterms:modified>
</cp:coreProperties>
</file>